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eden\Desktop\"/>
    </mc:Choice>
  </mc:AlternateContent>
  <bookViews>
    <workbookView xWindow="0" yWindow="0" windowWidth="28800" windowHeight="12360" tabRatio="731"/>
  </bookViews>
  <sheets>
    <sheet name="FY20 SUMMARY" sheetId="2" r:id="rId1"/>
    <sheet name="2019 &amp; 2020 exp summary" sheetId="8" r:id="rId2"/>
    <sheet name="revenue" sheetId="3" r:id="rId3"/>
    <sheet name="FY2020audit adj 3rd draft" sheetId="10" r:id="rId4"/>
    <sheet name="expense with minor chng in div" sheetId="6" r:id="rId5"/>
    <sheet name="Sheet1" sheetId="4" r:id="rId6"/>
    <sheet name="2019 Exp annual report detail" sheetId="5" r:id="rId7"/>
  </sheets>
  <externalReferences>
    <externalReference r:id="rId8"/>
    <externalReference r:id="rId9"/>
    <externalReference r:id="rId10"/>
    <externalReference r:id="rId11"/>
    <externalReference r:id="rId12"/>
    <externalReference r:id="rId13"/>
  </externalReferences>
  <definedNames>
    <definedName name="\0" localSheetId="3">#REF!</definedName>
    <definedName name="\0">#REF!</definedName>
    <definedName name="\c">#N/A</definedName>
    <definedName name="\d">#N/A</definedName>
    <definedName name="\e">#N/A</definedName>
    <definedName name="\f" localSheetId="3">#REF!</definedName>
    <definedName name="\f">#REF!</definedName>
    <definedName name="\g">#N/A</definedName>
    <definedName name="\h">#N/A</definedName>
    <definedName name="\i">#N/A</definedName>
    <definedName name="\j" localSheetId="3">#REF!</definedName>
    <definedName name="\j">#REF!</definedName>
    <definedName name="\k" localSheetId="3">#REF!</definedName>
    <definedName name="\k">#REF!</definedName>
    <definedName name="\l">#N/A</definedName>
    <definedName name="\m">#N/A</definedName>
    <definedName name="\n">#N/A</definedName>
    <definedName name="\o">#N/A</definedName>
    <definedName name="\p">#N/A</definedName>
    <definedName name="\q">#N/A</definedName>
    <definedName name="\r" localSheetId="3">#REF!</definedName>
    <definedName name="\r">#REF!</definedName>
    <definedName name="\u" localSheetId="3">#REF!</definedName>
    <definedName name="\u">#REF!</definedName>
    <definedName name="\w">#N/A</definedName>
    <definedName name="\x" localSheetId="3">#REF!</definedName>
    <definedName name="\x">#REF!</definedName>
    <definedName name="\y">#N/A</definedName>
    <definedName name="\z" localSheetId="3">#REF!</definedName>
    <definedName name="\z">#REF!</definedName>
    <definedName name="__Dec12" localSheetId="3">#REF!</definedName>
    <definedName name="__Dec12">#REF!</definedName>
    <definedName name="_1STEXP" localSheetId="3">#REF!</definedName>
    <definedName name="_1STEXP">#REF!</definedName>
    <definedName name="_1STREV" localSheetId="3">#REF!</definedName>
    <definedName name="_1STREV">#REF!</definedName>
    <definedName name="_A">#N/A</definedName>
    <definedName name="_B">#N/A</definedName>
    <definedName name="_C">#N/A</definedName>
    <definedName name="_D">#N/A</definedName>
    <definedName name="_Key1" hidden="1">[1]AMH!$A$70</definedName>
    <definedName name="_Key2" hidden="1">[1]AMH!$B$70</definedName>
    <definedName name="_Order1" hidden="1">255</definedName>
    <definedName name="_Order2" hidden="1">255</definedName>
    <definedName name="_Sort" localSheetId="3" hidden="1">[1]AMH!#REF!</definedName>
    <definedName name="_Sort" hidden="1">[1]AMH!#REF!</definedName>
    <definedName name="A" localSheetId="3">#REF!</definedName>
    <definedName name="A">#REF!</definedName>
    <definedName name="aaa">#N/A</definedName>
    <definedName name="alex" localSheetId="3">#REF!</definedName>
    <definedName name="alex">#REF!</definedName>
    <definedName name="BALCHK" localSheetId="3">#REF!</definedName>
    <definedName name="BALCHK">#REF!</definedName>
    <definedName name="bud">[2]Sheet1!$A$8:$AO$54</definedName>
    <definedName name="Claims_Summary_by_NET_Crosstab" localSheetId="3">#REF!</definedName>
    <definedName name="Claims_Summary_by_NET_Crosstab">#REF!</definedName>
    <definedName name="CLASS_STF" localSheetId="3">#REF!</definedName>
    <definedName name="CLASS_STF">#REF!</definedName>
    <definedName name="CLIENT_MENU" localSheetId="3">#REF!</definedName>
    <definedName name="CLIENT_MENU">#REF!</definedName>
    <definedName name="CLNT_S" localSheetId="3">#REF!</definedName>
    <definedName name="CLNT_S">#REF!</definedName>
    <definedName name="EXEMPT_STF" localSheetId="3">#REF!</definedName>
    <definedName name="EXEMPT_STF">#REF!</definedName>
    <definedName name="EXIT" localSheetId="3">#REF!</definedName>
    <definedName name="EXIT">#REF!</definedName>
    <definedName name="EXP_INFO" localSheetId="3">#REF!</definedName>
    <definedName name="EXP_INFO">#REF!</definedName>
    <definedName name="EXP_JUST" localSheetId="3">#REF!</definedName>
    <definedName name="EXP_JUST">#REF!</definedName>
    <definedName name="EXP_START" localSheetId="3">#REF!</definedName>
    <definedName name="EXP_START">#REF!</definedName>
    <definedName name="EXPENSES" localSheetId="3">#REF!</definedName>
    <definedName name="EXPENSES">#REF!</definedName>
    <definedName name="EXPJUST_START" localSheetId="3">#REF!</definedName>
    <definedName name="EXPJUST_START">#REF!</definedName>
    <definedName name="EXPJUSTPRT" localSheetId="3">#REF!</definedName>
    <definedName name="EXPJUSTPRT">#REF!</definedName>
    <definedName name="export">[3]qryExportSpreadsheet2!$A$1:$AC$886</definedName>
    <definedName name="f">#N/A</definedName>
    <definedName name="ggg" localSheetId="3">#REF!</definedName>
    <definedName name="ggg">#REF!</definedName>
    <definedName name="hcs" localSheetId="3">#REF!</definedName>
    <definedName name="hcs">#REF!</definedName>
    <definedName name="HELP" localSheetId="3">#REF!</definedName>
    <definedName name="HELP">#REF!</definedName>
    <definedName name="HELP_MENU" localSheetId="3">#REF!</definedName>
    <definedName name="HELP_MENU">#REF!</definedName>
    <definedName name="HELPSCREEN" localSheetId="3">#REF!</definedName>
    <definedName name="HELPSCREEN">#REF!</definedName>
    <definedName name="home" localSheetId="3">#REF!</definedName>
    <definedName name="home">#REF!</definedName>
    <definedName name="JUST" localSheetId="3">#REF!</definedName>
    <definedName name="JUST">#REF!</definedName>
    <definedName name="MEDICAID" localSheetId="3">#REF!</definedName>
    <definedName name="MEDICAID">#REF!</definedName>
    <definedName name="medicaid2" localSheetId="3">#REF!</definedName>
    <definedName name="medicaid2">#REF!</definedName>
    <definedName name="new" localSheetId="3">#REF!</definedName>
    <definedName name="new">#REF!</definedName>
    <definedName name="newwelcome" localSheetId="3">#REF!</definedName>
    <definedName name="newwelcome">#REF!</definedName>
    <definedName name="ok" localSheetId="3">#REF!</definedName>
    <definedName name="ok">#REF!</definedName>
    <definedName name="Piece_of_crap">[4]Wrksht!$A$4:$D$659</definedName>
    <definedName name="PRINT" localSheetId="3">#REF!</definedName>
    <definedName name="PRINT">#REF!</definedName>
    <definedName name="_xlnm.Print_Area" localSheetId="3">#REF!</definedName>
    <definedName name="_xlnm.Print_Area">#REF!</definedName>
    <definedName name="Print_Area_MI">[1]AMH!$E$2:$CJ$124</definedName>
    <definedName name="PRINTER" localSheetId="3">#REF!</definedName>
    <definedName name="PRINTER">#REF!</definedName>
    <definedName name="PRINTTITLES" localSheetId="3">#REF!</definedName>
    <definedName name="PRINTTITLES">#REF!</definedName>
    <definedName name="q005_Select_Workstations" localSheetId="3">#REF!</definedName>
    <definedName name="q005_Select_Workstations">#REF!</definedName>
    <definedName name="qryExportSpreadsheet" localSheetId="3">#REF!</definedName>
    <definedName name="qryExportSpreadsheet">#REF!</definedName>
    <definedName name="qryExportSpreadsheet2" localSheetId="3">#REF!</definedName>
    <definedName name="qryExportSpreadsheet2">#REF!</definedName>
    <definedName name="range" localSheetId="3">#REF!</definedName>
    <definedName name="range">#REF!</definedName>
    <definedName name="REV_INFO" localSheetId="3">#REF!</definedName>
    <definedName name="REV_INFO">#REF!</definedName>
    <definedName name="REV_JUST" localSheetId="3">#REF!</definedName>
    <definedName name="REV_JUST">#REF!</definedName>
    <definedName name="REVENUES" localSheetId="3">#REF!</definedName>
    <definedName name="REVENUES">#REF!</definedName>
    <definedName name="REVJUST_START" localSheetId="3">#REF!</definedName>
    <definedName name="REVJUST_START">#REF!</definedName>
    <definedName name="REVJUSTPRT" localSheetId="3">#REF!</definedName>
    <definedName name="REVJUSTPRT">#REF!</definedName>
    <definedName name="STAFF" localSheetId="3">#REF!</definedName>
    <definedName name="STAFF">#REF!</definedName>
    <definedName name="STAFF_PRINT" localSheetId="3">#REF!</definedName>
    <definedName name="STAFF_PRINT">#REF!</definedName>
    <definedName name="Test" localSheetId="3">#REF!</definedName>
    <definedName name="Test">#REF!</definedName>
    <definedName name="trdyt" localSheetId="3">#REF!</definedName>
    <definedName name="trdyt">#REF!</definedName>
    <definedName name="UNIT" localSheetId="3">#REF!</definedName>
    <definedName name="UNIT">#REF!</definedName>
    <definedName name="UNIT_" localSheetId="3">#REF!</definedName>
    <definedName name="UNIT_">#REF!</definedName>
    <definedName name="UNITNAME" localSheetId="3">#REF!</definedName>
    <definedName name="UNITNAME">#REF!</definedName>
    <definedName name="WELCOME" localSheetId="3">#REF!</definedName>
    <definedName name="WELCOME">#REF!</definedName>
    <definedName name="xyz" localSheetId="3" hidden="1">#REF!</definedName>
    <definedName name="xyz" hidden="1">#REF!</definedName>
  </definedNames>
  <calcPr calcId="162913"/>
</workbook>
</file>

<file path=xl/calcChain.xml><?xml version="1.0" encoding="utf-8"?>
<calcChain xmlns="http://schemas.openxmlformats.org/spreadsheetml/2006/main">
  <c r="J35" i="2" l="1"/>
  <c r="K35" i="2"/>
  <c r="I35" i="2"/>
  <c r="K33" i="2"/>
  <c r="J33" i="2"/>
  <c r="I33" i="2"/>
  <c r="J32" i="2"/>
  <c r="K32" i="2"/>
  <c r="I32" i="2"/>
  <c r="K26" i="2"/>
  <c r="K19" i="2"/>
  <c r="K20" i="2"/>
  <c r="K21" i="2"/>
  <c r="K22" i="2"/>
  <c r="K23" i="2"/>
  <c r="K18" i="2"/>
  <c r="H24" i="2"/>
  <c r="I24" i="2"/>
  <c r="J24" i="2"/>
  <c r="G24" i="2"/>
  <c r="K24" i="2" l="1"/>
  <c r="E97" i="6"/>
  <c r="E127" i="6"/>
  <c r="E152" i="6"/>
  <c r="E190" i="6"/>
  <c r="E213" i="6"/>
  <c r="E237" i="6"/>
  <c r="E248" i="6"/>
  <c r="E247" i="6"/>
  <c r="E246" i="6"/>
  <c r="E245" i="6"/>
  <c r="E244" i="6"/>
  <c r="E243" i="6"/>
  <c r="E242" i="6"/>
  <c r="E241" i="6"/>
  <c r="E240" i="6"/>
  <c r="E236" i="6"/>
  <c r="E235" i="6"/>
  <c r="E234" i="6"/>
  <c r="E233" i="6"/>
  <c r="E232" i="6"/>
  <c r="E231" i="6"/>
  <c r="E230" i="6"/>
  <c r="E229" i="6"/>
  <c r="E228" i="6"/>
  <c r="E227" i="6"/>
  <c r="E226" i="6"/>
  <c r="E225" i="6"/>
  <c r="E224" i="6"/>
  <c r="E223" i="6"/>
  <c r="E222" i="6"/>
  <c r="E221" i="6"/>
  <c r="E220" i="6"/>
  <c r="E219" i="6"/>
  <c r="E218" i="6"/>
  <c r="E217" i="6"/>
  <c r="E212" i="6"/>
  <c r="E211" i="6"/>
  <c r="E210" i="6"/>
  <c r="E209" i="6"/>
  <c r="E208" i="6"/>
  <c r="E207" i="6"/>
  <c r="E206" i="6"/>
  <c r="E205" i="6"/>
  <c r="E204" i="6"/>
  <c r="E203" i="6"/>
  <c r="E202" i="6"/>
  <c r="E201" i="6"/>
  <c r="E200" i="6"/>
  <c r="E199" i="6"/>
  <c r="E198" i="6"/>
  <c r="E197"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1" i="6"/>
  <c r="E150" i="6"/>
  <c r="E149" i="6"/>
  <c r="E148" i="6"/>
  <c r="E147" i="6"/>
  <c r="E146" i="6"/>
  <c r="E145" i="6"/>
  <c r="E144" i="6"/>
  <c r="E143" i="6"/>
  <c r="E142" i="6"/>
  <c r="E141" i="6"/>
  <c r="E140" i="6"/>
  <c r="E139" i="6"/>
  <c r="E138" i="6"/>
  <c r="E137" i="6"/>
  <c r="E136" i="6"/>
  <c r="E135" i="6"/>
  <c r="E134" i="6"/>
  <c r="E133" i="6"/>
  <c r="E132"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96" i="6"/>
  <c r="E95" i="6"/>
  <c r="E94" i="6"/>
  <c r="E93" i="6"/>
  <c r="E92" i="6"/>
  <c r="E91" i="6"/>
  <c r="E90" i="6"/>
  <c r="E89" i="6"/>
  <c r="E88" i="6"/>
  <c r="E87" i="6"/>
  <c r="E86" i="6"/>
  <c r="E85" i="6"/>
  <c r="E84" i="6"/>
  <c r="E83" i="6"/>
  <c r="E82" i="6"/>
  <c r="E81" i="6"/>
  <c r="E80" i="6"/>
  <c r="E79" i="6"/>
  <c r="E78" i="6"/>
  <c r="E77" i="6"/>
  <c r="E76" i="6"/>
  <c r="E75" i="6"/>
  <c r="E74" i="6"/>
  <c r="E73" i="6"/>
  <c r="E72" i="6"/>
  <c r="E71" i="6"/>
  <c r="E70" i="6"/>
  <c r="E65"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4" i="6"/>
  <c r="E343" i="3"/>
  <c r="E341" i="3"/>
  <c r="E339" i="3"/>
  <c r="E337" i="3"/>
  <c r="E335" i="3"/>
  <c r="E333" i="3"/>
  <c r="E331" i="3"/>
  <c r="E329" i="3"/>
  <c r="E327" i="3"/>
  <c r="E322" i="3"/>
  <c r="E317" i="3"/>
  <c r="E312" i="3"/>
  <c r="E311" i="3"/>
  <c r="E310" i="3"/>
  <c r="E309" i="3"/>
  <c r="E308" i="3"/>
  <c r="E307" i="3"/>
  <c r="E306" i="3"/>
  <c r="E305" i="3"/>
  <c r="E304" i="3"/>
  <c r="E303" i="3"/>
  <c r="E302" i="3"/>
  <c r="E301" i="3"/>
  <c r="E300" i="3"/>
  <c r="E295" i="3"/>
  <c r="E294" i="3"/>
  <c r="E289" i="3"/>
  <c r="E288" i="3"/>
  <c r="E283" i="3"/>
  <c r="E278" i="3"/>
  <c r="E277" i="3"/>
  <c r="E272" i="3"/>
  <c r="E271" i="3"/>
  <c r="E266" i="3"/>
  <c r="E265" i="3"/>
  <c r="E264" i="3"/>
  <c r="E263" i="3"/>
  <c r="E262" i="3"/>
  <c r="E261" i="3"/>
  <c r="E260" i="3"/>
  <c r="E259" i="3"/>
  <c r="E258" i="3"/>
  <c r="E253" i="3"/>
  <c r="E252" i="3"/>
  <c r="E251" i="3"/>
  <c r="E250" i="3"/>
  <c r="E249" i="3"/>
  <c r="E248" i="3"/>
  <c r="E247" i="3"/>
  <c r="E246" i="3"/>
  <c r="E245" i="3"/>
  <c r="E240" i="3"/>
  <c r="E239" i="3"/>
  <c r="E238" i="3"/>
  <c r="E237" i="3"/>
  <c r="E236" i="3"/>
  <c r="E235" i="3"/>
  <c r="E234" i="3"/>
  <c r="E233" i="3"/>
  <c r="E232" i="3"/>
  <c r="E231" i="3"/>
  <c r="E230" i="3"/>
  <c r="E229"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0" i="3"/>
  <c r="E179" i="3"/>
  <c r="E178" i="3"/>
  <c r="E173" i="3"/>
  <c r="E172" i="3"/>
  <c r="E168" i="3"/>
  <c r="E167" i="3"/>
  <c r="E162" i="3"/>
  <c r="E161" i="3"/>
  <c r="E160" i="3"/>
  <c r="E159" i="3"/>
  <c r="E158" i="3"/>
  <c r="E157" i="3"/>
  <c r="E156" i="3"/>
  <c r="E155" i="3"/>
  <c r="E150" i="3"/>
  <c r="E149" i="3"/>
  <c r="E148" i="3"/>
  <c r="E147" i="3"/>
  <c r="E146" i="3"/>
  <c r="E145" i="3"/>
  <c r="E144" i="3"/>
  <c r="E143" i="3"/>
  <c r="E142" i="3"/>
  <c r="E141" i="3"/>
  <c r="E140" i="3"/>
  <c r="E139" i="3"/>
  <c r="E138" i="3"/>
  <c r="E137" i="3"/>
  <c r="E136" i="3"/>
  <c r="E135"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4" i="3"/>
  <c r="E53" i="3"/>
  <c r="E52" i="3"/>
  <c r="E51" i="3"/>
  <c r="E50" i="3"/>
  <c r="E49" i="3"/>
  <c r="E44" i="3"/>
  <c r="E43" i="3"/>
  <c r="E42" i="3"/>
  <c r="E41" i="3"/>
  <c r="E40" i="3"/>
  <c r="E39" i="3"/>
  <c r="E38" i="3"/>
  <c r="E37" i="3"/>
  <c r="E36" i="3"/>
  <c r="E35" i="3"/>
  <c r="E34" i="3"/>
  <c r="E33" i="3"/>
  <c r="E32" i="3"/>
  <c r="E31" i="3"/>
  <c r="E30" i="3"/>
  <c r="E29" i="3"/>
  <c r="E28" i="3"/>
  <c r="E27" i="3"/>
  <c r="E26" i="3"/>
  <c r="E25" i="3"/>
  <c r="E5" i="3"/>
  <c r="E6" i="3"/>
  <c r="E7" i="3"/>
  <c r="E8" i="3"/>
  <c r="E9" i="3"/>
  <c r="E10" i="3"/>
  <c r="E11" i="3"/>
  <c r="E12" i="3"/>
  <c r="E13" i="3"/>
  <c r="E14" i="3"/>
  <c r="E15" i="3"/>
  <c r="E16" i="3"/>
  <c r="E17" i="3"/>
  <c r="E18" i="3"/>
  <c r="E19" i="3"/>
  <c r="E20" i="3"/>
  <c r="E4" i="3"/>
  <c r="O8" i="8"/>
  <c r="O7" i="8"/>
  <c r="O5" i="8"/>
  <c r="O47" i="8"/>
  <c r="O39" i="8"/>
  <c r="O35" i="8"/>
  <c r="O30" i="8"/>
  <c r="O49" i="8" s="1"/>
  <c r="B36" i="2"/>
  <c r="B34" i="2"/>
  <c r="B28" i="2"/>
  <c r="F66" i="10"/>
  <c r="E66" i="10"/>
  <c r="E68" i="10" s="1"/>
  <c r="D66" i="10"/>
  <c r="D68" i="10" s="1"/>
  <c r="C66" i="10"/>
  <c r="G64" i="10"/>
  <c r="L64" i="10" s="1"/>
  <c r="G62" i="10"/>
  <c r="L62" i="10" s="1"/>
  <c r="J61" i="10"/>
  <c r="I61" i="10"/>
  <c r="Y17" i="10" s="1"/>
  <c r="I44" i="10"/>
  <c r="D44" i="10"/>
  <c r="H43" i="10"/>
  <c r="G43" i="10"/>
  <c r="B43" i="10"/>
  <c r="F43" i="10" s="1"/>
  <c r="J42" i="10"/>
  <c r="J44" i="10" s="1"/>
  <c r="I42" i="10"/>
  <c r="H42" i="10"/>
  <c r="H44" i="10" s="1"/>
  <c r="E42" i="10"/>
  <c r="E44" i="10" s="1"/>
  <c r="D42" i="10"/>
  <c r="C42" i="10"/>
  <c r="C44" i="10" s="1"/>
  <c r="AJ41" i="10"/>
  <c r="H41" i="10"/>
  <c r="B41" i="10"/>
  <c r="F41" i="10" s="1"/>
  <c r="AN40" i="10"/>
  <c r="AJ40" i="10"/>
  <c r="AJ42" i="10" s="1"/>
  <c r="H40" i="10"/>
  <c r="F40" i="10"/>
  <c r="F39" i="10"/>
  <c r="C16" i="10" s="1"/>
  <c r="B38" i="10"/>
  <c r="F38" i="10" s="1"/>
  <c r="C15" i="10" s="1"/>
  <c r="B37" i="10"/>
  <c r="F37" i="10" s="1"/>
  <c r="C14" i="10" s="1"/>
  <c r="AO36" i="10"/>
  <c r="B36" i="10"/>
  <c r="F36" i="10" s="1"/>
  <c r="C13" i="10" s="1"/>
  <c r="F35" i="10"/>
  <c r="C12" i="10" s="1"/>
  <c r="B35" i="10"/>
  <c r="H34" i="10"/>
  <c r="G34" i="10"/>
  <c r="G42" i="10" s="1"/>
  <c r="F34" i="10"/>
  <c r="C11" i="10" s="1"/>
  <c r="B34" i="10"/>
  <c r="AX30" i="10"/>
  <c r="AX29" i="10"/>
  <c r="AJ29" i="10"/>
  <c r="AX28" i="10"/>
  <c r="AV28" i="10"/>
  <c r="AG28" i="10"/>
  <c r="AG32" i="10" s="1"/>
  <c r="AG34" i="10" s="1"/>
  <c r="AD27" i="10"/>
  <c r="AF27" i="10" s="1"/>
  <c r="AJ27" i="10" s="1"/>
  <c r="AI26" i="10"/>
  <c r="AD26" i="10"/>
  <c r="AF26" i="10" s="1"/>
  <c r="AJ26" i="10" s="1"/>
  <c r="N25" i="10"/>
  <c r="H25" i="10"/>
  <c r="G25" i="10"/>
  <c r="C25" i="10"/>
  <c r="B25" i="10"/>
  <c r="Z36" i="10" s="1"/>
  <c r="AK24" i="10"/>
  <c r="F24" i="10"/>
  <c r="AD22" i="10"/>
  <c r="Y22" i="10"/>
  <c r="X22" i="10"/>
  <c r="AD21" i="10"/>
  <c r="Z21" i="10"/>
  <c r="AI21" i="10" s="1"/>
  <c r="O21" i="10"/>
  <c r="J21" i="10"/>
  <c r="AD20" i="10"/>
  <c r="X20" i="10"/>
  <c r="H20" i="10"/>
  <c r="N12" i="8" s="1"/>
  <c r="B20" i="10"/>
  <c r="AD19" i="10"/>
  <c r="J19" i="10"/>
  <c r="O19" i="10" s="1"/>
  <c r="Z19" i="10" s="1"/>
  <c r="AF18" i="10"/>
  <c r="AJ18" i="10" s="1"/>
  <c r="AD18" i="10"/>
  <c r="J18" i="10"/>
  <c r="O18" i="10" s="1"/>
  <c r="Z18" i="10" s="1"/>
  <c r="AI18" i="10" s="1"/>
  <c r="AD17" i="10"/>
  <c r="U17" i="10"/>
  <c r="N17" i="10"/>
  <c r="I17" i="10"/>
  <c r="P11" i="8" s="1"/>
  <c r="H17" i="10"/>
  <c r="W17" i="10" s="1"/>
  <c r="F17" i="10"/>
  <c r="E17" i="10"/>
  <c r="V17" i="10" s="1"/>
  <c r="D17" i="10"/>
  <c r="T17" i="10" s="1"/>
  <c r="C17" i="10"/>
  <c r="S17" i="10" s="1"/>
  <c r="B17" i="10"/>
  <c r="AD16" i="10"/>
  <c r="H16" i="10"/>
  <c r="G16" i="10"/>
  <c r="E16" i="10"/>
  <c r="D16" i="10"/>
  <c r="AC15" i="10"/>
  <c r="AB15" i="10"/>
  <c r="N15" i="10"/>
  <c r="H15" i="10"/>
  <c r="G15" i="10"/>
  <c r="E15" i="10"/>
  <c r="D15" i="10"/>
  <c r="B15" i="10"/>
  <c r="AC14" i="10"/>
  <c r="AB14" i="10"/>
  <c r="AD14" i="10" s="1"/>
  <c r="N14" i="10"/>
  <c r="H14" i="10"/>
  <c r="G14" i="10"/>
  <c r="E14" i="10"/>
  <c r="D14" i="10"/>
  <c r="B14" i="10"/>
  <c r="AC13" i="10"/>
  <c r="AD13" i="10" s="1"/>
  <c r="AB13" i="10"/>
  <c r="N13" i="10"/>
  <c r="H13" i="10"/>
  <c r="G13" i="10"/>
  <c r="E13" i="10"/>
  <c r="D13" i="10"/>
  <c r="B13" i="10"/>
  <c r="AC12" i="10"/>
  <c r="AB12" i="10"/>
  <c r="N12" i="10"/>
  <c r="H12" i="10"/>
  <c r="G12" i="10"/>
  <c r="E12" i="10"/>
  <c r="D12" i="10"/>
  <c r="B12" i="10"/>
  <c r="AC11" i="10"/>
  <c r="AB11" i="10"/>
  <c r="N11" i="10"/>
  <c r="N24" i="10" s="1"/>
  <c r="H11" i="10"/>
  <c r="E11" i="10"/>
  <c r="D11" i="10"/>
  <c r="D24" i="10" s="1"/>
  <c r="D26" i="10" s="1"/>
  <c r="B11" i="10"/>
  <c r="A3" i="10"/>
  <c r="M2" i="10"/>
  <c r="G44" i="10" l="1"/>
  <c r="AD12" i="10"/>
  <c r="V12" i="10"/>
  <c r="F42" i="10"/>
  <c r="F44" i="10" s="1"/>
  <c r="J12" i="10"/>
  <c r="O12" i="10" s="1"/>
  <c r="AD15" i="10"/>
  <c r="AC24" i="10"/>
  <c r="J14" i="10"/>
  <c r="O14" i="10" s="1"/>
  <c r="B58" i="10" s="1"/>
  <c r="G58" i="10" s="1"/>
  <c r="E250" i="6"/>
  <c r="U11" i="10"/>
  <c r="U15" i="10"/>
  <c r="W14" i="10"/>
  <c r="S16" i="10"/>
  <c r="S15" i="10"/>
  <c r="S13" i="10"/>
  <c r="S11" i="10"/>
  <c r="S14" i="10"/>
  <c r="S12" i="10"/>
  <c r="C20" i="10"/>
  <c r="B56" i="10"/>
  <c r="G56" i="10" s="1"/>
  <c r="U13" i="10"/>
  <c r="T14" i="10"/>
  <c r="T12" i="10"/>
  <c r="T15" i="10"/>
  <c r="T11" i="10"/>
  <c r="T13" i="10"/>
  <c r="T16" i="10"/>
  <c r="AF19" i="10"/>
  <c r="AI19" i="10"/>
  <c r="E24" i="10"/>
  <c r="E26" i="10" s="1"/>
  <c r="W16" i="10"/>
  <c r="W15" i="10"/>
  <c r="W13" i="10"/>
  <c r="W11" i="10"/>
  <c r="AF21" i="10"/>
  <c r="AJ21" i="10" s="1"/>
  <c r="B24" i="10"/>
  <c r="R12" i="10" s="1"/>
  <c r="J16" i="10"/>
  <c r="O16" i="10" s="1"/>
  <c r="G11" i="10"/>
  <c r="J11" i="10" s="1"/>
  <c r="Q11" i="10"/>
  <c r="W12" i="10"/>
  <c r="J15" i="10"/>
  <c r="O15" i="10" s="1"/>
  <c r="Q15" i="10"/>
  <c r="Z46" i="10"/>
  <c r="N26" i="10"/>
  <c r="V16" i="10"/>
  <c r="V15" i="10"/>
  <c r="V13" i="10"/>
  <c r="V11" i="10"/>
  <c r="AD11" i="10"/>
  <c r="H22" i="10"/>
  <c r="H24" i="10" s="1"/>
  <c r="AB24" i="10"/>
  <c r="V14" i="10"/>
  <c r="U16" i="10"/>
  <c r="I24" i="10"/>
  <c r="I26" i="10" s="1"/>
  <c r="M17" i="10"/>
  <c r="M24" i="10" s="1"/>
  <c r="B42" i="10"/>
  <c r="B44" i="10" s="1"/>
  <c r="U14" i="10"/>
  <c r="J13" i="10"/>
  <c r="O13" i="10" s="1"/>
  <c r="R17" i="10"/>
  <c r="R16" i="10"/>
  <c r="R15" i="10"/>
  <c r="R13" i="10"/>
  <c r="R11" i="10"/>
  <c r="U12" i="10"/>
  <c r="J17" i="10"/>
  <c r="O17" i="10" s="1"/>
  <c r="Q17" i="10"/>
  <c r="J20" i="10" l="1"/>
  <c r="O12" i="8"/>
  <c r="O13" i="8" s="1"/>
  <c r="T24" i="10"/>
  <c r="L20" i="10"/>
  <c r="L24" i="10" s="1"/>
  <c r="Z42" i="10" s="1"/>
  <c r="C24" i="10"/>
  <c r="C26" i="10" s="1"/>
  <c r="O11" i="10"/>
  <c r="B57" i="10"/>
  <c r="G57" i="10" s="1"/>
  <c r="W24" i="10"/>
  <c r="AJ19" i="10"/>
  <c r="J22" i="10"/>
  <c r="O22" i="10" s="1"/>
  <c r="H26" i="10"/>
  <c r="X17" i="10"/>
  <c r="AL17" i="10" s="1"/>
  <c r="B61" i="10"/>
  <c r="AD24" i="10"/>
  <c r="AD28" i="10" s="1"/>
  <c r="X15" i="10"/>
  <c r="X11" i="10"/>
  <c r="B60" i="10"/>
  <c r="G60" i="10" s="1"/>
  <c r="R14" i="10"/>
  <c r="R24" i="10"/>
  <c r="V24" i="10"/>
  <c r="B59" i="10"/>
  <c r="G59" i="10" s="1"/>
  <c r="J29" i="10"/>
  <c r="J30" i="10" s="1"/>
  <c r="G24" i="10"/>
  <c r="B26" i="10"/>
  <c r="Q14" i="10"/>
  <c r="Q12" i="10"/>
  <c r="Q16" i="10"/>
  <c r="S24" i="10"/>
  <c r="Q13" i="10"/>
  <c r="U24" i="10"/>
  <c r="Q24" i="10" l="1"/>
  <c r="O20" i="10"/>
  <c r="Z20" i="10" s="1"/>
  <c r="AF20" i="10" s="1"/>
  <c r="AJ20" i="10" s="1"/>
  <c r="X16" i="10"/>
  <c r="Z26" i="10"/>
  <c r="AI20" i="10"/>
  <c r="X14" i="10"/>
  <c r="H61" i="10"/>
  <c r="K61" i="10" s="1"/>
  <c r="G61" i="10"/>
  <c r="Z22" i="10"/>
  <c r="B63" i="10"/>
  <c r="G63" i="10" s="1"/>
  <c r="L63" i="10" s="1"/>
  <c r="B55" i="10"/>
  <c r="O24" i="10"/>
  <c r="Z40" i="10"/>
  <c r="Z48" i="10" s="1"/>
  <c r="G26" i="10"/>
  <c r="X12" i="10"/>
  <c r="H55" i="10"/>
  <c r="AL11" i="10"/>
  <c r="X13" i="10"/>
  <c r="H59" i="10"/>
  <c r="AL15" i="10"/>
  <c r="Z17" i="10"/>
  <c r="J24" i="10"/>
  <c r="AF17" i="10" l="1"/>
  <c r="AI17" i="10"/>
  <c r="AL12" i="10"/>
  <c r="H56" i="10"/>
  <c r="X24" i="10"/>
  <c r="AD45" i="10"/>
  <c r="AD46" i="10" s="1"/>
  <c r="B66" i="10"/>
  <c r="G55" i="10"/>
  <c r="AI22" i="10"/>
  <c r="AF22" i="10"/>
  <c r="AJ22" i="10" s="1"/>
  <c r="AL14" i="10"/>
  <c r="H58" i="10"/>
  <c r="H60" i="10"/>
  <c r="H57" i="10"/>
  <c r="AL13" i="10"/>
  <c r="L61" i="10"/>
  <c r="H66" i="10" l="1"/>
  <c r="J55" i="10"/>
  <c r="I55" i="10"/>
  <c r="L55" i="10" s="1"/>
  <c r="G66" i="10"/>
  <c r="J58" i="10"/>
  <c r="J56" i="10"/>
  <c r="I58" i="10"/>
  <c r="I56" i="10"/>
  <c r="Y12" i="10" s="1"/>
  <c r="Z12" i="10" s="1"/>
  <c r="I59" i="10"/>
  <c r="J57" i="10"/>
  <c r="I60" i="10"/>
  <c r="J60" i="10"/>
  <c r="I57" i="10"/>
  <c r="L57" i="10" s="1"/>
  <c r="J59" i="10"/>
  <c r="K58" i="10"/>
  <c r="AJ17" i="10"/>
  <c r="K57" i="10" l="1"/>
  <c r="Y14" i="10"/>
  <c r="Z14" i="10" s="1"/>
  <c r="L58" i="10"/>
  <c r="Y16" i="10"/>
  <c r="Z16" i="10" s="1"/>
  <c r="AF14" i="10"/>
  <c r="AI14" i="10"/>
  <c r="K56" i="10"/>
  <c r="I66" i="10"/>
  <c r="Y11" i="10"/>
  <c r="K55" i="10"/>
  <c r="L60" i="10"/>
  <c r="AF12" i="10"/>
  <c r="AJ12" i="10" s="1"/>
  <c r="AI12" i="10"/>
  <c r="L56" i="10"/>
  <c r="Y13" i="10"/>
  <c r="Z13" i="10" s="1"/>
  <c r="Y15" i="10"/>
  <c r="Z15" i="10" s="1"/>
  <c r="L59" i="10"/>
  <c r="K59" i="10"/>
  <c r="J66" i="10"/>
  <c r="K60" i="10"/>
  <c r="L66" i="10" l="1"/>
  <c r="K66" i="10"/>
  <c r="Y24" i="10"/>
  <c r="Z11" i="10"/>
  <c r="AJ14" i="10"/>
  <c r="AF16" i="10"/>
  <c r="AI16" i="10"/>
  <c r="AI15" i="10"/>
  <c r="AF15" i="10"/>
  <c r="AF13" i="10"/>
  <c r="AI13" i="10"/>
  <c r="AJ16" i="10" l="1"/>
  <c r="AJ13" i="10"/>
  <c r="AJ15" i="10"/>
  <c r="Z24" i="10"/>
  <c r="AI11" i="10"/>
  <c r="AI24" i="10" s="1"/>
  <c r="AI28" i="10" s="1"/>
  <c r="AF11" i="10"/>
  <c r="AF24" i="10" l="1"/>
  <c r="AF28" i="10" s="1"/>
  <c r="AJ11" i="10"/>
  <c r="AJ24" i="10" s="1"/>
  <c r="AJ28" i="10" s="1"/>
  <c r="AJ30" i="10" s="1"/>
  <c r="Z50" i="10"/>
  <c r="Z33" i="10"/>
  <c r="Z28" i="10"/>
  <c r="AF45" i="10" s="1"/>
  <c r="AF32" i="10" l="1"/>
  <c r="AF34" i="10" s="1"/>
  <c r="AJ43" i="10" s="1"/>
  <c r="AJ44" i="10" s="1"/>
  <c r="AF36" i="10"/>
  <c r="AF38" i="10" s="1"/>
  <c r="AX31" i="10" s="1"/>
  <c r="AX32" i="10" s="1"/>
  <c r="AF46" i="10"/>
  <c r="N5" i="8" l="1"/>
  <c r="N13" i="8" s="1"/>
  <c r="P13" i="8"/>
  <c r="T17" i="8" s="1"/>
  <c r="D343" i="3" l="1"/>
  <c r="D335" i="3"/>
  <c r="D337" i="3"/>
  <c r="D333" i="3"/>
  <c r="C343" i="3"/>
  <c r="C335" i="3"/>
  <c r="C333" i="3"/>
  <c r="Q9" i="8" l="1"/>
  <c r="Q6" i="8"/>
  <c r="Q10" i="8"/>
  <c r="Q7" i="8"/>
  <c r="B30" i="2" s="1"/>
  <c r="Q11" i="8"/>
  <c r="Q8" i="8"/>
  <c r="B32" i="2" s="1"/>
  <c r="Q12" i="8"/>
  <c r="B40" i="2" s="1"/>
  <c r="B38" i="2" l="1"/>
  <c r="D65" i="6" l="1"/>
  <c r="C65" i="6"/>
  <c r="D15" i="8"/>
  <c r="D12" i="8"/>
  <c r="D11" i="8"/>
  <c r="D10" i="8"/>
  <c r="D9" i="8"/>
  <c r="D8" i="8"/>
  <c r="D7" i="8"/>
  <c r="D6" i="8"/>
  <c r="D5" i="8"/>
  <c r="D248" i="6"/>
  <c r="J12" i="8" s="1"/>
  <c r="K12" i="8" s="1"/>
  <c r="C248" i="6"/>
  <c r="D237" i="6"/>
  <c r="J11" i="8" s="1"/>
  <c r="C237" i="6"/>
  <c r="D213" i="6"/>
  <c r="J10" i="8" s="1"/>
  <c r="K10" i="8" s="1"/>
  <c r="C213" i="6"/>
  <c r="D190" i="6"/>
  <c r="J9" i="8" s="1"/>
  <c r="C190" i="6"/>
  <c r="D152" i="6"/>
  <c r="J8" i="8" s="1"/>
  <c r="K8" i="8" s="1"/>
  <c r="C152" i="6"/>
  <c r="D127" i="6"/>
  <c r="J7" i="8" s="1"/>
  <c r="C127" i="6"/>
  <c r="D97" i="6"/>
  <c r="J6" i="8" s="1"/>
  <c r="K6" i="8" s="1"/>
  <c r="C97" i="6"/>
  <c r="D231" i="5"/>
  <c r="C231" i="5"/>
  <c r="D218" i="5"/>
  <c r="C218" i="5"/>
  <c r="D194" i="5"/>
  <c r="D196" i="5" s="1"/>
  <c r="C194" i="5"/>
  <c r="C196" i="5" s="1"/>
  <c r="F185" i="5"/>
  <c r="F184" i="5"/>
  <c r="D175" i="5"/>
  <c r="C175" i="5"/>
  <c r="D172" i="5"/>
  <c r="D176" i="5" s="1"/>
  <c r="C172" i="5"/>
  <c r="C176" i="5" s="1"/>
  <c r="D137" i="5"/>
  <c r="C137" i="5"/>
  <c r="D120" i="5"/>
  <c r="C120" i="5"/>
  <c r="D95" i="5"/>
  <c r="C95" i="5"/>
  <c r="D92" i="5"/>
  <c r="D96" i="5" s="1"/>
  <c r="C92" i="5"/>
  <c r="C96" i="5" s="1"/>
  <c r="D65" i="5"/>
  <c r="D64" i="5"/>
  <c r="C64" i="5"/>
  <c r="D53" i="5"/>
  <c r="C53" i="5"/>
  <c r="K7" i="8" l="1"/>
  <c r="K11" i="8"/>
  <c r="F8" i="8"/>
  <c r="S8" i="8" s="1"/>
  <c r="T8" i="8"/>
  <c r="E12" i="8"/>
  <c r="F12" i="8" s="1"/>
  <c r="S12" i="8" s="1"/>
  <c r="T12" i="8"/>
  <c r="D13" i="8"/>
  <c r="F9" i="8"/>
  <c r="S9" i="8" s="1"/>
  <c r="T9" i="8"/>
  <c r="F6" i="8"/>
  <c r="S6" i="8" s="1"/>
  <c r="T6" i="8"/>
  <c r="F10" i="8"/>
  <c r="S10" i="8" s="1"/>
  <c r="T10" i="8"/>
  <c r="F7" i="8"/>
  <c r="S7" i="8" s="1"/>
  <c r="T7" i="8"/>
  <c r="F11" i="8"/>
  <c r="S11" i="8" s="1"/>
  <c r="T11" i="8"/>
  <c r="K9" i="8"/>
  <c r="D250" i="6"/>
  <c r="D252" i="6" s="1"/>
  <c r="J5" i="8"/>
  <c r="E5" i="8"/>
  <c r="E13" i="8" s="1"/>
  <c r="T18" i="8" s="1"/>
  <c r="T19" i="8" s="1"/>
  <c r="C250" i="6"/>
  <c r="C252" i="6" s="1"/>
  <c r="C233" i="5"/>
  <c r="D233" i="5"/>
  <c r="C65" i="5"/>
  <c r="K5" i="8" l="1"/>
  <c r="J13" i="8"/>
  <c r="F5" i="8"/>
  <c r="F13" i="8" s="1"/>
  <c r="B13" i="2"/>
  <c r="B11" i="2"/>
  <c r="B21" i="2" s="1"/>
  <c r="T5" i="8" l="1"/>
  <c r="T13" i="8" s="1"/>
  <c r="Q5" i="8" l="1"/>
  <c r="B26" i="2" s="1"/>
  <c r="B42" i="2" s="1"/>
  <c r="M13" i="8"/>
  <c r="S5" i="8" l="1"/>
  <c r="S13" i="8" s="1"/>
  <c r="T14" i="8" s="1"/>
  <c r="T15" i="8" s="1"/>
  <c r="Q13" i="8"/>
  <c r="Q16" i="8" s="1"/>
</calcChain>
</file>

<file path=xl/sharedStrings.xml><?xml version="1.0" encoding="utf-8"?>
<sst xmlns="http://schemas.openxmlformats.org/spreadsheetml/2006/main" count="2254" uniqueCount="1255">
  <si>
    <t>Account Code</t>
  </si>
  <si>
    <t>01</t>
  </si>
  <si>
    <t xml:space="preserve">   72028</t>
  </si>
  <si>
    <t xml:space="preserve">   72030</t>
  </si>
  <si>
    <t xml:space="preserve">   72031</t>
  </si>
  <si>
    <t xml:space="preserve">   72199</t>
  </si>
  <si>
    <t xml:space="preserve">   72252</t>
  </si>
  <si>
    <t xml:space="preserve">   72328</t>
  </si>
  <si>
    <t xml:space="preserve">   72330</t>
  </si>
  <si>
    <t xml:space="preserve">   72332</t>
  </si>
  <si>
    <t xml:space="preserve">   72333</t>
  </si>
  <si>
    <t xml:space="preserve">   72334</t>
  </si>
  <si>
    <t xml:space="preserve">   72335</t>
  </si>
  <si>
    <t xml:space="preserve">   72342</t>
  </si>
  <si>
    <t xml:space="preserve">   72343</t>
  </si>
  <si>
    <t xml:space="preserve">   72365</t>
  </si>
  <si>
    <t xml:space="preserve">   72374</t>
  </si>
  <si>
    <t xml:space="preserve">   72375</t>
  </si>
  <si>
    <t xml:space="preserve">   72376</t>
  </si>
  <si>
    <t>Total 01</t>
  </si>
  <si>
    <t>02</t>
  </si>
  <si>
    <t xml:space="preserve">   71102</t>
  </si>
  <si>
    <t xml:space="preserve">   71106</t>
  </si>
  <si>
    <t xml:space="preserve">   72020</t>
  </si>
  <si>
    <t xml:space="preserve">   72024</t>
  </si>
  <si>
    <t xml:space="preserve">   72040</t>
  </si>
  <si>
    <t xml:space="preserve">   72042</t>
  </si>
  <si>
    <t xml:space="preserve">   72068</t>
  </si>
  <si>
    <t xml:space="preserve">   72098</t>
  </si>
  <si>
    <t xml:space="preserve">   72341</t>
  </si>
  <si>
    <t xml:space="preserve">   72345</t>
  </si>
  <si>
    <t xml:space="preserve">   72348</t>
  </si>
  <si>
    <t xml:space="preserve">   72349</t>
  </si>
  <si>
    <t xml:space="preserve">   72351</t>
  </si>
  <si>
    <t xml:space="preserve">   72355</t>
  </si>
  <si>
    <t xml:space="preserve">   72358</t>
  </si>
  <si>
    <t xml:space="preserve">   72360</t>
  </si>
  <si>
    <t xml:space="preserve">   72366</t>
  </si>
  <si>
    <t xml:space="preserve">   72368</t>
  </si>
  <si>
    <t xml:space="preserve">   72410</t>
  </si>
  <si>
    <t>Total 02</t>
  </si>
  <si>
    <t>03</t>
  </si>
  <si>
    <t xml:space="preserve">   72029</t>
  </si>
  <si>
    <t>Account Title</t>
  </si>
  <si>
    <t>Local City of Austin</t>
  </si>
  <si>
    <t xml:space="preserve">   City   YAFAC  CDBG</t>
  </si>
  <si>
    <t xml:space="preserve">   City of Austin</t>
  </si>
  <si>
    <t xml:space="preserve">   City of Austin-HIV Grant</t>
  </si>
  <si>
    <t xml:space="preserve">   Ryan White COVID</t>
  </si>
  <si>
    <t xml:space="preserve">   R. White Title I - HIV Grant</t>
  </si>
  <si>
    <t xml:space="preserve">   COA - PSH</t>
  </si>
  <si>
    <t xml:space="preserve">   City Municipal Crt-Provider Cl</t>
  </si>
  <si>
    <t xml:space="preserve">   COA Rapid ReHousing</t>
  </si>
  <si>
    <t xml:space="preserve">   COA HOST</t>
  </si>
  <si>
    <t xml:space="preserve">   COA ACT 1115</t>
  </si>
  <si>
    <t xml:space="preserve">   COA - Project Recovery</t>
  </si>
  <si>
    <t xml:space="preserve">   City of Austin EMCOT</t>
  </si>
  <si>
    <t xml:space="preserve">   COA Road to Recovery Expansion</t>
  </si>
  <si>
    <t xml:space="preserve">   COA - Misc</t>
  </si>
  <si>
    <t xml:space="preserve">   COA Path Expan I</t>
  </si>
  <si>
    <t xml:space="preserve">   COA Path Expan II</t>
  </si>
  <si>
    <t xml:space="preserve">   COA COVID/Prolodges</t>
  </si>
  <si>
    <t>Local Travis County</t>
  </si>
  <si>
    <t xml:space="preserve">   CSCD-TAIP</t>
  </si>
  <si>
    <t xml:space="preserve">   Travis Cty Comm Supervision</t>
  </si>
  <si>
    <t xml:space="preserve">   Travis County Thrive Care</t>
  </si>
  <si>
    <t xml:space="preserve">   Travis County IDD Care Coor</t>
  </si>
  <si>
    <t xml:space="preserve">   Travis County</t>
  </si>
  <si>
    <t xml:space="preserve">   Travis Co. Cons. Center NCTI</t>
  </si>
  <si>
    <t xml:space="preserve">   Travis County Juvenile Probati</t>
  </si>
  <si>
    <t xml:space="preserve">   Travis County HHHS Integrated Fn</t>
  </si>
  <si>
    <t xml:space="preserve">   Travis County EMCOT</t>
  </si>
  <si>
    <t xml:space="preserve">   Travis County Correctional Complex</t>
  </si>
  <si>
    <t xml:space="preserve">   Travis Co. FWV</t>
  </si>
  <si>
    <t xml:space="preserve">   SAMSO MAT</t>
  </si>
  <si>
    <t xml:space="preserve">   County - Provider Claims</t>
  </si>
  <si>
    <t xml:space="preserve">   SAMSO Travis Cnty FDTC</t>
  </si>
  <si>
    <t xml:space="preserve">   Travis County - Milburn Donation</t>
  </si>
  <si>
    <t xml:space="preserve">   Travis County - Child PIR Contract</t>
  </si>
  <si>
    <t xml:space="preserve">   Travis County - Misc</t>
  </si>
  <si>
    <t xml:space="preserve">   Travis County Healthy Families</t>
  </si>
  <si>
    <t xml:space="preserve">   Tr. Co. Parenting in Recovery</t>
  </si>
  <si>
    <t>Local Central Health</t>
  </si>
  <si>
    <t xml:space="preserve">   CommUnity Care - Healthcare District</t>
  </si>
  <si>
    <t>YTD Actual</t>
  </si>
  <si>
    <t xml:space="preserve">   72338</t>
  </si>
  <si>
    <t xml:space="preserve">   72339</t>
  </si>
  <si>
    <t xml:space="preserve">   72411</t>
  </si>
  <si>
    <t xml:space="preserve">   72438</t>
  </si>
  <si>
    <t>Total 03</t>
  </si>
  <si>
    <t>04</t>
  </si>
  <si>
    <t xml:space="preserve">   71001</t>
  </si>
  <si>
    <t xml:space="preserve">   71002</t>
  </si>
  <si>
    <t xml:space="preserve">   71005</t>
  </si>
  <si>
    <t xml:space="preserve">   72010</t>
  </si>
  <si>
    <t xml:space="preserve">   72011</t>
  </si>
  <si>
    <t xml:space="preserve">   72015</t>
  </si>
  <si>
    <t xml:space="preserve">   72016</t>
  </si>
  <si>
    <t xml:space="preserve">   72022</t>
  </si>
  <si>
    <t xml:space="preserve">   72054</t>
  </si>
  <si>
    <t xml:space="preserve">   72060</t>
  </si>
  <si>
    <t xml:space="preserve">   72080</t>
  </si>
  <si>
    <t xml:space="preserve">   72081</t>
  </si>
  <si>
    <t xml:space="preserve">   72084</t>
  </si>
  <si>
    <t xml:space="preserve">   72087</t>
  </si>
  <si>
    <t xml:space="preserve">   72091</t>
  </si>
  <si>
    <t xml:space="preserve">   72101</t>
  </si>
  <si>
    <t xml:space="preserve">   72110</t>
  </si>
  <si>
    <t xml:space="preserve">   72112</t>
  </si>
  <si>
    <t xml:space="preserve">   72114</t>
  </si>
  <si>
    <t xml:space="preserve">   72115</t>
  </si>
  <si>
    <t xml:space="preserve">   72224</t>
  </si>
  <si>
    <t xml:space="preserve">   72274</t>
  </si>
  <si>
    <t xml:space="preserve">   72285</t>
  </si>
  <si>
    <t xml:space="preserve">   72286</t>
  </si>
  <si>
    <t xml:space="preserve">   72288</t>
  </si>
  <si>
    <t xml:space="preserve">   72296</t>
  </si>
  <si>
    <t xml:space="preserve">   72299</t>
  </si>
  <si>
    <t xml:space="preserve">   72303</t>
  </si>
  <si>
    <t xml:space="preserve">   72305</t>
  </si>
  <si>
    <t xml:space="preserve">   72321</t>
  </si>
  <si>
    <t xml:space="preserve">   72324</t>
  </si>
  <si>
    <t xml:space="preserve">   72326</t>
  </si>
  <si>
    <t xml:space="preserve">   72386</t>
  </si>
  <si>
    <t xml:space="preserve">   72432</t>
  </si>
  <si>
    <t xml:space="preserve">   72433</t>
  </si>
  <si>
    <t xml:space="preserve">   72435</t>
  </si>
  <si>
    <t xml:space="preserve">   Central Healthcare District</t>
  </si>
  <si>
    <t xml:space="preserve">   CCC Medication Assisted Therapy</t>
  </si>
  <si>
    <t xml:space="preserve">   Sendero Care Coordination</t>
  </si>
  <si>
    <t xml:space="preserve">   Central Healthcare District-COVID</t>
  </si>
  <si>
    <t>Local Other</t>
  </si>
  <si>
    <t xml:space="preserve">   Client Revenue</t>
  </si>
  <si>
    <t xml:space="preserve">   Private Insurance</t>
  </si>
  <si>
    <t xml:space="preserve">   Credit Card Rebates</t>
  </si>
  <si>
    <t xml:space="preserve">   Moody Fdn Teen Suicide</t>
  </si>
  <si>
    <t xml:space="preserve">   Adobe EE Fnd - Summer Yth pgrm</t>
  </si>
  <si>
    <t xml:space="preserve">   Moody Fnd Client Assist</t>
  </si>
  <si>
    <t xml:space="preserve">   St. David Good Neighbor</t>
  </si>
  <si>
    <t xml:space="preserve">   Lifeworks MOU</t>
  </si>
  <si>
    <t xml:space="preserve">   Medical Record Fees</t>
  </si>
  <si>
    <t xml:space="preserve">   United Way</t>
  </si>
  <si>
    <t xml:space="preserve">   Fund Raising</t>
  </si>
  <si>
    <t xml:space="preserve">   Other Donations</t>
  </si>
  <si>
    <t xml:space="preserve">   Interest Income</t>
  </si>
  <si>
    <t xml:space="preserve">   Miscellaneous Income</t>
  </si>
  <si>
    <t xml:space="preserve">   Rental Income</t>
  </si>
  <si>
    <t xml:space="preserve">   Austin Community Foundation</t>
  </si>
  <si>
    <t xml:space="preserve">   St. David's Foundation</t>
  </si>
  <si>
    <t xml:space="preserve">   The Casey Family Programs</t>
  </si>
  <si>
    <t xml:space="preserve">   Safe Place (Safe Health MOU)</t>
  </si>
  <si>
    <t xml:space="preserve">   People's Clinic</t>
  </si>
  <si>
    <t xml:space="preserve">   Echo Pay For Success</t>
  </si>
  <si>
    <t xml:space="preserve">   New Milestone</t>
  </si>
  <si>
    <t xml:space="preserve">   Meadows Foundation</t>
  </si>
  <si>
    <t xml:space="preserve">   Foundation Communities MOU</t>
  </si>
  <si>
    <t xml:space="preserve">   Dell Medical School at UT-TAY</t>
  </si>
  <si>
    <t xml:space="preserve">   Front Steps MOU</t>
  </si>
  <si>
    <t xml:space="preserve">   St. David's EOU</t>
  </si>
  <si>
    <t xml:space="preserve">   St. David's OAK Springs Capital</t>
  </si>
  <si>
    <t xml:space="preserve">   St. David’s MHFA</t>
  </si>
  <si>
    <t xml:space="preserve">   UT Medical School IPU Staff</t>
  </si>
  <si>
    <t xml:space="preserve">   Episcopal Health Foundation</t>
  </si>
  <si>
    <t xml:space="preserve">   UT DMS Pain Mgmt IPU</t>
  </si>
  <si>
    <t xml:space="preserve">   Alice Kleberg Reynolds (AKR) Foundation</t>
  </si>
  <si>
    <t xml:space="preserve">   Del Valle ISD QMHP</t>
  </si>
  <si>
    <t xml:space="preserve">   Pflugerville ISD QMHP</t>
  </si>
  <si>
    <t xml:space="preserve">   East Austin College Prep</t>
  </si>
  <si>
    <t xml:space="preserve">   72436</t>
  </si>
  <si>
    <t>Total 04</t>
  </si>
  <si>
    <t>05</t>
  </si>
  <si>
    <t xml:space="preserve">   72120</t>
  </si>
  <si>
    <t xml:space="preserve">   72130</t>
  </si>
  <si>
    <t xml:space="preserve">   72136</t>
  </si>
  <si>
    <t xml:space="preserve">   72181</t>
  </si>
  <si>
    <t xml:space="preserve">   72188</t>
  </si>
  <si>
    <t xml:space="preserve">   72205</t>
  </si>
  <si>
    <t xml:space="preserve">   72206</t>
  </si>
  <si>
    <t xml:space="preserve">   72207</t>
  </si>
  <si>
    <t xml:space="preserve">   72209</t>
  </si>
  <si>
    <t xml:space="preserve">   72210</t>
  </si>
  <si>
    <t xml:space="preserve">   72213</t>
  </si>
  <si>
    <t xml:space="preserve">   72214</t>
  </si>
  <si>
    <t xml:space="preserve">   72217</t>
  </si>
  <si>
    <t xml:space="preserve">   72218</t>
  </si>
  <si>
    <t xml:space="preserve">   72219</t>
  </si>
  <si>
    <t xml:space="preserve">   72221</t>
  </si>
  <si>
    <t xml:space="preserve">   72225</t>
  </si>
  <si>
    <t xml:space="preserve">   72234</t>
  </si>
  <si>
    <t xml:space="preserve">   72236</t>
  </si>
  <si>
    <t xml:space="preserve">   72282</t>
  </si>
  <si>
    <t xml:space="preserve">   72301</t>
  </si>
  <si>
    <t xml:space="preserve">   72306</t>
  </si>
  <si>
    <t xml:space="preserve">   72308</t>
  </si>
  <si>
    <t xml:space="preserve">   72344</t>
  </si>
  <si>
    <t xml:space="preserve">   72390</t>
  </si>
  <si>
    <t xml:space="preserve">   72448</t>
  </si>
  <si>
    <t>Total 05</t>
  </si>
  <si>
    <t>06</t>
  </si>
  <si>
    <t xml:space="preserve">   71086</t>
  </si>
  <si>
    <t xml:space="preserve">   71087</t>
  </si>
  <si>
    <t xml:space="preserve">   71088</t>
  </si>
  <si>
    <t xml:space="preserve">   71091</t>
  </si>
  <si>
    <t xml:space="preserve">   71092</t>
  </si>
  <si>
    <t xml:space="preserve">   71094</t>
  </si>
  <si>
    <t xml:space="preserve">   71095</t>
  </si>
  <si>
    <t xml:space="preserve">   71098</t>
  </si>
  <si>
    <t xml:space="preserve">   Via Hope</t>
  </si>
  <si>
    <t>State DSHS MH</t>
  </si>
  <si>
    <t xml:space="preserve">   TANF CFDA #93.667</t>
  </si>
  <si>
    <t xml:space="preserve">   TXMHMR General Revenue-MH</t>
  </si>
  <si>
    <t xml:space="preserve">   TXMHMR Child &amp; Adolescent Grnt</t>
  </si>
  <si>
    <t xml:space="preserve">   DSHS - Consumer Operated Services</t>
  </si>
  <si>
    <t xml:space="preserve">   TANF Title XX CFDA $93.558.667</t>
  </si>
  <si>
    <t xml:space="preserve">   DSHS MH Block Grant - Child</t>
  </si>
  <si>
    <t xml:space="preserve">   DSHS Crisis Redesign</t>
  </si>
  <si>
    <t xml:space="preserve">   Outpatient Competency Restoration</t>
  </si>
  <si>
    <t xml:space="preserve">   DSHS Crisis Respite</t>
  </si>
  <si>
    <t xml:space="preserve">   DSHS Crisis In-Patient</t>
  </si>
  <si>
    <t xml:space="preserve">   DSHS Residency Program</t>
  </si>
  <si>
    <t xml:space="preserve">   DSHS Rental Asst</t>
  </si>
  <si>
    <t xml:space="preserve">   DSHS RA1SE</t>
  </si>
  <si>
    <t xml:space="preserve">   DSHS  Healthy Community Collaborative</t>
  </si>
  <si>
    <t xml:space="preserve">   DSHS Veteran Services</t>
  </si>
  <si>
    <t xml:space="preserve">   DSHS MH First Aid</t>
  </si>
  <si>
    <t xml:space="preserve">   DSHS In Patient PPB</t>
  </si>
  <si>
    <t xml:space="preserve">   DSHS MH Block - Adult</t>
  </si>
  <si>
    <t xml:space="preserve">   TXMHMR Blk Grt Homeless PATH</t>
  </si>
  <si>
    <t xml:space="preserve">   HHSC Post Discharge Meds for Civil Commitments</t>
  </si>
  <si>
    <t xml:space="preserve">   HHSC Suicide Regional Expansion</t>
  </si>
  <si>
    <t xml:space="preserve">   DSHS Forensic ACT (SB292)</t>
  </si>
  <si>
    <t xml:space="preserve">   DSHS Integrated Care in Schools (HB13)</t>
  </si>
  <si>
    <t xml:space="preserve">   HHSC NPMHP</t>
  </si>
  <si>
    <t xml:space="preserve">   HHSC Lifeline State Expansion</t>
  </si>
  <si>
    <t xml:space="preserve">   HHSC COVID 19 CCP-ISP</t>
  </si>
  <si>
    <t>State DSHS SA</t>
  </si>
  <si>
    <t xml:space="preserve">   DSHS Other Methadone Support - Take Home</t>
  </si>
  <si>
    <t xml:space="preserve">   DSHS Comorbid Condition Services</t>
  </si>
  <si>
    <t xml:space="preserve">   DSHS SA - Opiod</t>
  </si>
  <si>
    <t xml:space="preserve">   DSHS Youth Outpatient Services</t>
  </si>
  <si>
    <t xml:space="preserve">   DSHS SA TRA Screening</t>
  </si>
  <si>
    <t xml:space="preserve">   DSHS SA-Ambulatory Detox Female</t>
  </si>
  <si>
    <t xml:space="preserve">   DSHS Suboxone</t>
  </si>
  <si>
    <t xml:space="preserve">   DSHS SA Ambulatory Detox</t>
  </si>
  <si>
    <t xml:space="preserve">   71099</t>
  </si>
  <si>
    <t xml:space="preserve">   71100</t>
  </si>
  <si>
    <t xml:space="preserve">   71241</t>
  </si>
  <si>
    <t xml:space="preserve">   72198</t>
  </si>
  <si>
    <t xml:space="preserve">   72251</t>
  </si>
  <si>
    <t xml:space="preserve">   72255</t>
  </si>
  <si>
    <t xml:space="preserve">   72256</t>
  </si>
  <si>
    <t>Total 06</t>
  </si>
  <si>
    <t>07</t>
  </si>
  <si>
    <t xml:space="preserve">   72131</t>
  </si>
  <si>
    <t xml:space="preserve">   72178</t>
  </si>
  <si>
    <t xml:space="preserve">   72179</t>
  </si>
  <si>
    <t xml:space="preserve">   72193</t>
  </si>
  <si>
    <t xml:space="preserve">   72194</t>
  </si>
  <si>
    <t xml:space="preserve">   72195</t>
  </si>
  <si>
    <t xml:space="preserve">   72196</t>
  </si>
  <si>
    <t>Total 07</t>
  </si>
  <si>
    <t>08</t>
  </si>
  <si>
    <t xml:space="preserve">   72165</t>
  </si>
  <si>
    <t xml:space="preserve">   72166</t>
  </si>
  <si>
    <t>Total 08</t>
  </si>
  <si>
    <t>09</t>
  </si>
  <si>
    <t xml:space="preserve">   72155</t>
  </si>
  <si>
    <t xml:space="preserve">   72156</t>
  </si>
  <si>
    <t>Total 09</t>
  </si>
  <si>
    <t>10</t>
  </si>
  <si>
    <t xml:space="preserve">   72158</t>
  </si>
  <si>
    <t xml:space="preserve">   72315</t>
  </si>
  <si>
    <t xml:space="preserve">   72356</t>
  </si>
  <si>
    <t>Total 10</t>
  </si>
  <si>
    <t>11</t>
  </si>
  <si>
    <t xml:space="preserve">   71108</t>
  </si>
  <si>
    <t xml:space="preserve">   DSHS SA TRA Oaksprings</t>
  </si>
  <si>
    <t xml:space="preserve">   DSHS SA TRM Methadone</t>
  </si>
  <si>
    <t xml:space="preserve">   DSHS OBOT</t>
  </si>
  <si>
    <t xml:space="preserve">   CARE HHSC CHW</t>
  </si>
  <si>
    <t xml:space="preserve">   DSHS SA HEI</t>
  </si>
  <si>
    <t xml:space="preserve">   DSHS SA HIV</t>
  </si>
  <si>
    <t xml:space="preserve">   DSHS SA COPSD</t>
  </si>
  <si>
    <t>State DADS</t>
  </si>
  <si>
    <t xml:space="preserve">   TXMHMR General Revenue-MR</t>
  </si>
  <si>
    <t xml:space="preserve">   DADS MR Permanancy Planning</t>
  </si>
  <si>
    <t xml:space="preserve">   DADS - CLOIP</t>
  </si>
  <si>
    <t xml:space="preserve">   DADS Enhanced Community Coord Support</t>
  </si>
  <si>
    <t xml:space="preserve">   DADS HUB Funds</t>
  </si>
  <si>
    <t xml:space="preserve">   DADS Crisis Intervention Specialist</t>
  </si>
  <si>
    <t xml:space="preserve">   DADS Crisis Respite</t>
  </si>
  <si>
    <t>State TCOOMMI</t>
  </si>
  <si>
    <t xml:space="preserve">   TCOMI - Adult</t>
  </si>
  <si>
    <t xml:space="preserve">   TCOMI - Juvenile</t>
  </si>
  <si>
    <t>State DARS</t>
  </si>
  <si>
    <t xml:space="preserve">   Early Childhood Intervention</t>
  </si>
  <si>
    <t xml:space="preserve">   ECI-Other Respite</t>
  </si>
  <si>
    <t>State Other</t>
  </si>
  <si>
    <t xml:space="preserve">   TRC Fees  Billed</t>
  </si>
  <si>
    <t xml:space="preserve">   CPRIT 3</t>
  </si>
  <si>
    <t xml:space="preserve">   CPRIT FY21</t>
  </si>
  <si>
    <t>Earned Income MCO/Mdcd Other</t>
  </si>
  <si>
    <t xml:space="preserve">   BCBS - ECI Medical</t>
  </si>
  <si>
    <t xml:space="preserve">   71109</t>
  </si>
  <si>
    <t xml:space="preserve">   71110</t>
  </si>
  <si>
    <t xml:space="preserve">   71118</t>
  </si>
  <si>
    <t xml:space="preserve">   71121</t>
  </si>
  <si>
    <t xml:space="preserve">   71122</t>
  </si>
  <si>
    <t xml:space="preserve">   71123</t>
  </si>
  <si>
    <t xml:space="preserve">   71124</t>
  </si>
  <si>
    <t xml:space="preserve">   71125</t>
  </si>
  <si>
    <t xml:space="preserve">   71126</t>
  </si>
  <si>
    <t xml:space="preserve">   71127</t>
  </si>
  <si>
    <t xml:space="preserve">   71128</t>
  </si>
  <si>
    <t xml:space="preserve">   71130</t>
  </si>
  <si>
    <t xml:space="preserve">   71137</t>
  </si>
  <si>
    <t xml:space="preserve">   71138</t>
  </si>
  <si>
    <t xml:space="preserve">   71139</t>
  </si>
  <si>
    <t xml:space="preserve">   71140</t>
  </si>
  <si>
    <t xml:space="preserve">   71141</t>
  </si>
  <si>
    <t xml:space="preserve">   71170</t>
  </si>
  <si>
    <t xml:space="preserve">   71183</t>
  </si>
  <si>
    <t xml:space="preserve">   71187</t>
  </si>
  <si>
    <t xml:space="preserve">   71188</t>
  </si>
  <si>
    <t xml:space="preserve">   71189</t>
  </si>
  <si>
    <t xml:space="preserve">   71198</t>
  </si>
  <si>
    <t xml:space="preserve">   71199</t>
  </si>
  <si>
    <t xml:space="preserve">   71200</t>
  </si>
  <si>
    <t xml:space="preserve">   71201</t>
  </si>
  <si>
    <t xml:space="preserve">   71207</t>
  </si>
  <si>
    <t xml:space="preserve">   72216</t>
  </si>
  <si>
    <t xml:space="preserve">   79003</t>
  </si>
  <si>
    <t xml:space="preserve">   79005</t>
  </si>
  <si>
    <t xml:space="preserve">   79110</t>
  </si>
  <si>
    <t xml:space="preserve">   79125</t>
  </si>
  <si>
    <t xml:space="preserve">   79140</t>
  </si>
  <si>
    <t xml:space="preserve">   79141</t>
  </si>
  <si>
    <t xml:space="preserve">   79170</t>
  </si>
  <si>
    <t xml:space="preserve">   79199</t>
  </si>
  <si>
    <t xml:space="preserve">   79200</t>
  </si>
  <si>
    <t xml:space="preserve">   79207</t>
  </si>
  <si>
    <t xml:space="preserve">   79216</t>
  </si>
  <si>
    <t>Total 11</t>
  </si>
  <si>
    <t>12</t>
  </si>
  <si>
    <t xml:space="preserve">   71142</t>
  </si>
  <si>
    <t xml:space="preserve">   71143</t>
  </si>
  <si>
    <t xml:space="preserve">   Seton - ECI Medical</t>
  </si>
  <si>
    <t xml:space="preserve">   IMHS STAR Foster Care</t>
  </si>
  <si>
    <t xml:space="preserve">   BCBS of TX - CHIP ECI Medical</t>
  </si>
  <si>
    <t xml:space="preserve">   Sendero - CHIP ECI Medical</t>
  </si>
  <si>
    <t xml:space="preserve">   Seton - CHIP ECI Medical</t>
  </si>
  <si>
    <t xml:space="preserve">   Superior (Centene) - CHIP ECI Medical</t>
  </si>
  <si>
    <t xml:space="preserve">   Beacon (Seton) - MH CHIP</t>
  </si>
  <si>
    <t xml:space="preserve">   Veterans Administration</t>
  </si>
  <si>
    <t xml:space="preserve">   Beacon (Seton) - MH</t>
  </si>
  <si>
    <t xml:space="preserve">   Magellan (BCBS) - MH</t>
  </si>
  <si>
    <t xml:space="preserve">   Sendero - MH</t>
  </si>
  <si>
    <t xml:space="preserve">   SUPERIOR - ECI Medical</t>
  </si>
  <si>
    <t xml:space="preserve">   Magellan (BCBS) - CHIP MH</t>
  </si>
  <si>
    <t xml:space="preserve">   Cenpatico - CHIP MH</t>
  </si>
  <si>
    <t xml:space="preserve">   Cenpatico (Centene)</t>
  </si>
  <si>
    <t xml:space="preserve">   Amerigroup-STAR</t>
  </si>
  <si>
    <t xml:space="preserve">   STAR  - Evercare</t>
  </si>
  <si>
    <t xml:space="preserve">   MHNet Advantage Medicare</t>
  </si>
  <si>
    <t xml:space="preserve">   BCBS Health Home</t>
  </si>
  <si>
    <t xml:space="preserve">   PASRR-Habilitation Coordination</t>
  </si>
  <si>
    <t xml:space="preserve">   PASRR-Specialized Services</t>
  </si>
  <si>
    <t xml:space="preserve">   PASSR</t>
  </si>
  <si>
    <t xml:space="preserve">   IPP Specialized Skills Training</t>
  </si>
  <si>
    <t xml:space="preserve">   CCP Therapies</t>
  </si>
  <si>
    <t xml:space="preserve">   Medicaid</t>
  </si>
  <si>
    <t xml:space="preserve">   ECI Medicaid</t>
  </si>
  <si>
    <t xml:space="preserve">   Case Management - ECI Medicaid</t>
  </si>
  <si>
    <t xml:space="preserve">   YES Waiver Provider Services</t>
  </si>
  <si>
    <t xml:space="preserve">   HMO MH 120+ Allow</t>
  </si>
  <si>
    <t xml:space="preserve">   HMO ECI 120+ Allow</t>
  </si>
  <si>
    <t xml:space="preserve">   IMHS Foster Care</t>
  </si>
  <si>
    <t xml:space="preserve">   Veterans 120 Allow</t>
  </si>
  <si>
    <t xml:space="preserve">   Amerigroup - STAR - 120 Allow</t>
  </si>
  <si>
    <t xml:space="preserve">   STAR   - Evercare -   120 Allow</t>
  </si>
  <si>
    <t xml:space="preserve">   MHNet 120 Allowance</t>
  </si>
  <si>
    <t xml:space="preserve">   CCP Therapies - 120 Allowance</t>
  </si>
  <si>
    <t xml:space="preserve">   Medicaid -  120 Allow</t>
  </si>
  <si>
    <t xml:space="preserve">   ECI Case Mgmt - 120 Allow</t>
  </si>
  <si>
    <t xml:space="preserve">   Yes Waiver Provider Svcs - 120 Allow</t>
  </si>
  <si>
    <t>Earned Income MCO/Mdcd SUD</t>
  </si>
  <si>
    <t xml:space="preserve">   Amerigroup SUD</t>
  </si>
  <si>
    <t xml:space="preserve">   UBH Evercare SUD</t>
  </si>
  <si>
    <t xml:space="preserve">   71144</t>
  </si>
  <si>
    <t xml:space="preserve">   71145</t>
  </si>
  <si>
    <t xml:space="preserve">   71146</t>
  </si>
  <si>
    <t xml:space="preserve">   71147</t>
  </si>
  <si>
    <t xml:space="preserve">   79004</t>
  </si>
  <si>
    <t xml:space="preserve">   79142</t>
  </si>
  <si>
    <t xml:space="preserve">   79143</t>
  </si>
  <si>
    <t xml:space="preserve">   79144</t>
  </si>
  <si>
    <t xml:space="preserve">   79145</t>
  </si>
  <si>
    <t>Total 12</t>
  </si>
  <si>
    <t>13</t>
  </si>
  <si>
    <t xml:space="preserve">   71150</t>
  </si>
  <si>
    <t xml:space="preserve">   71151</t>
  </si>
  <si>
    <t xml:space="preserve">   71156</t>
  </si>
  <si>
    <t xml:space="preserve">   71157</t>
  </si>
  <si>
    <t xml:space="preserve">   71159</t>
  </si>
  <si>
    <t xml:space="preserve">   71203</t>
  </si>
  <si>
    <t xml:space="preserve">   79007</t>
  </si>
  <si>
    <t xml:space="preserve">   79203</t>
  </si>
  <si>
    <t>Total 13</t>
  </si>
  <si>
    <t>14</t>
  </si>
  <si>
    <t xml:space="preserve">   71160</t>
  </si>
  <si>
    <t xml:space="preserve">   71161</t>
  </si>
  <si>
    <t xml:space="preserve">   71166</t>
  </si>
  <si>
    <t xml:space="preserve">   71167</t>
  </si>
  <si>
    <t xml:space="preserve">   71169</t>
  </si>
  <si>
    <t xml:space="preserve">   71202</t>
  </si>
  <si>
    <t xml:space="preserve">   79006</t>
  </si>
  <si>
    <t xml:space="preserve">   79202</t>
  </si>
  <si>
    <t>Total 14</t>
  </si>
  <si>
    <t>16</t>
  </si>
  <si>
    <t xml:space="preserve">   71206</t>
  </si>
  <si>
    <t xml:space="preserve">   79206</t>
  </si>
  <si>
    <t>Total 16</t>
  </si>
  <si>
    <t>17</t>
  </si>
  <si>
    <t xml:space="preserve">   71204</t>
  </si>
  <si>
    <t xml:space="preserve">   79204</t>
  </si>
  <si>
    <t xml:space="preserve">   Medicaid SUD</t>
  </si>
  <si>
    <t xml:space="preserve">   IMHS Superior SUD</t>
  </si>
  <si>
    <t xml:space="preserve">   Beacon (Seton) - SUD</t>
  </si>
  <si>
    <t xml:space="preserve">   Magellan (BCBS) - SUD</t>
  </si>
  <si>
    <t xml:space="preserve">   HMO SUD 120+ Allow</t>
  </si>
  <si>
    <t xml:space="preserve">   Amerigroup SUD - 120 Allowance</t>
  </si>
  <si>
    <t xml:space="preserve">   UBH Evercare SUD - 120 Allowance</t>
  </si>
  <si>
    <t xml:space="preserve">   Medicaid SUD - 120 Allowance</t>
  </si>
  <si>
    <t xml:space="preserve">   IMHS Superior SUD - 120 Allowance</t>
  </si>
  <si>
    <t>Earned Income MCO/Mdcd CM</t>
  </si>
  <si>
    <t xml:space="preserve">   MH Case Mgmt Amerigroup</t>
  </si>
  <si>
    <t xml:space="preserve">   MH Case Mgmt United Healthcare</t>
  </si>
  <si>
    <t xml:space="preserve">   MH Case Mgmt Seton</t>
  </si>
  <si>
    <t xml:space="preserve">   MH Case Mgmt BCBS</t>
  </si>
  <si>
    <t xml:space="preserve">   MH Case Mgmt Superior</t>
  </si>
  <si>
    <t xml:space="preserve">   Service Coor MH Medicaid</t>
  </si>
  <si>
    <t xml:space="preserve">   HMO CM 120 Allow</t>
  </si>
  <si>
    <t xml:space="preserve">   Serv Coord MH - 120 Allow</t>
  </si>
  <si>
    <t>Earned Income MCO/Mdcd Rehab</t>
  </si>
  <si>
    <t xml:space="preserve">   Rehab Amerigroup</t>
  </si>
  <si>
    <t xml:space="preserve">   Rehab United Healthcare</t>
  </si>
  <si>
    <t xml:space="preserve">   Rehab Seton</t>
  </si>
  <si>
    <t xml:space="preserve">   Rehab BCBS</t>
  </si>
  <si>
    <t xml:space="preserve">   Rehab Superior</t>
  </si>
  <si>
    <t xml:space="preserve">   Rehab Medicaid</t>
  </si>
  <si>
    <t xml:space="preserve">   HMO Rehab 120 Allow</t>
  </si>
  <si>
    <t xml:space="preserve">   Rehab - 120 Allow</t>
  </si>
  <si>
    <t>Earned Income MCO/Mdcd Medicare</t>
  </si>
  <si>
    <t xml:space="preserve">   Medicare</t>
  </si>
  <si>
    <t xml:space="preserve">   Medicare - 120 Allow</t>
  </si>
  <si>
    <t>Earned Income MCO/Mdcd DD SC</t>
  </si>
  <si>
    <t xml:space="preserve">   Service Coor MR Medicaid</t>
  </si>
  <si>
    <t xml:space="preserve">   Serv Coord MR - 120 Allow</t>
  </si>
  <si>
    <t>Total 17</t>
  </si>
  <si>
    <t>18</t>
  </si>
  <si>
    <t xml:space="preserve">   78999</t>
  </si>
  <si>
    <t>Total 18</t>
  </si>
  <si>
    <t>181</t>
  </si>
  <si>
    <t xml:space="preserve">   72227</t>
  </si>
  <si>
    <t xml:space="preserve">   72228</t>
  </si>
  <si>
    <t>Total 181</t>
  </si>
  <si>
    <t>20</t>
  </si>
  <si>
    <t xml:space="preserve">   72505</t>
  </si>
  <si>
    <t xml:space="preserve">   79995</t>
  </si>
  <si>
    <t>Total 20</t>
  </si>
  <si>
    <t>22</t>
  </si>
  <si>
    <t xml:space="preserve">   71208</t>
  </si>
  <si>
    <t xml:space="preserve">   71220</t>
  </si>
  <si>
    <t xml:space="preserve">   72187</t>
  </si>
  <si>
    <t xml:space="preserve">   72279</t>
  </si>
  <si>
    <t xml:space="preserve">   72298</t>
  </si>
  <si>
    <t xml:space="preserve">   72307</t>
  </si>
  <si>
    <t xml:space="preserve">   72309</t>
  </si>
  <si>
    <t xml:space="preserve">   72311</t>
  </si>
  <si>
    <t xml:space="preserve">   72314</t>
  </si>
  <si>
    <t xml:space="preserve">   72391</t>
  </si>
  <si>
    <t xml:space="preserve">   72403</t>
  </si>
  <si>
    <t xml:space="preserve">   75120</t>
  </si>
  <si>
    <t>Total 22</t>
  </si>
  <si>
    <t>25</t>
  </si>
  <si>
    <t xml:space="preserve">   79905</t>
  </si>
  <si>
    <t>Earned Income MCO/Mdcd Reserve Unearned</t>
  </si>
  <si>
    <t xml:space="preserve">   Reserve - Unearned Fee Service</t>
  </si>
  <si>
    <t>TxHmLvg</t>
  </si>
  <si>
    <t xml:space="preserve">   TxHmL Waiver</t>
  </si>
  <si>
    <t xml:space="preserve">   TXHML - Adaptive Aids</t>
  </si>
  <si>
    <t>Waiver Funds</t>
  </si>
  <si>
    <t xml:space="preserve">   1115 Transformation Waiver - DY5</t>
  </si>
  <si>
    <t xml:space="preserve">   1115 Waiver Fund Balance Reserve</t>
  </si>
  <si>
    <t>Federal Other</t>
  </si>
  <si>
    <t xml:space="preserve">   Medicaid Admin Claiming</t>
  </si>
  <si>
    <t xml:space="preserve">   ECI Medicaid Admin Claiming</t>
  </si>
  <si>
    <t xml:space="preserve">   VOCA</t>
  </si>
  <si>
    <t xml:space="preserve">   HUD - Supported Housing</t>
  </si>
  <si>
    <t xml:space="preserve">   VA - Safe Haven</t>
  </si>
  <si>
    <t xml:space="preserve">   SAMHSA MHAT</t>
  </si>
  <si>
    <t xml:space="preserve">   SAMHSA CCBHC</t>
  </si>
  <si>
    <t xml:space="preserve">   SAMHSA CHR-P</t>
  </si>
  <si>
    <t xml:space="preserve">   UTDMS SAMHSA</t>
  </si>
  <si>
    <t xml:space="preserve">   SAMHSA AOT</t>
  </si>
  <si>
    <t xml:space="preserve">   Del Valle VOCA</t>
  </si>
  <si>
    <t xml:space="preserve">   US HHS Stimulus COVID-19</t>
  </si>
  <si>
    <t>Other Financing Sources (Uses)</t>
  </si>
  <si>
    <t xml:space="preserve">   Property Sales Proceeds</t>
  </si>
  <si>
    <t>Total 25</t>
  </si>
  <si>
    <t xml:space="preserve">Report Difference </t>
  </si>
  <si>
    <t>FY2020 Revenue</t>
  </si>
  <si>
    <t>1115 Waiver</t>
  </si>
  <si>
    <t>Travis County</t>
  </si>
  <si>
    <t>State</t>
  </si>
  <si>
    <t>Federal</t>
  </si>
  <si>
    <t>Private Donations &amp; Other</t>
  </si>
  <si>
    <t xml:space="preserve">Earned Income </t>
  </si>
  <si>
    <t>Prior Year Actual</t>
  </si>
  <si>
    <t xml:space="preserve">   72186</t>
  </si>
  <si>
    <t xml:space="preserve">   Travis County SOC-End CWOP-Capital Unclaimed Credits</t>
  </si>
  <si>
    <t xml:space="preserve">   72440</t>
  </si>
  <si>
    <t xml:space="preserve">   CCC In-School</t>
  </si>
  <si>
    <t xml:space="preserve">   72065</t>
  </si>
  <si>
    <t xml:space="preserve">   Capital Metro</t>
  </si>
  <si>
    <t xml:space="preserve">   72116</t>
  </si>
  <si>
    <t xml:space="preserve">   El Buen Samaritano Episcopal Mission</t>
  </si>
  <si>
    <t xml:space="preserve">   72284</t>
  </si>
  <si>
    <t xml:space="preserve">   ECHO - MOU</t>
  </si>
  <si>
    <t xml:space="preserve">   72372</t>
  </si>
  <si>
    <t xml:space="preserve">   AISD In-School Program</t>
  </si>
  <si>
    <t xml:space="preserve">   72434</t>
  </si>
  <si>
    <t xml:space="preserve">   Manor ISD In-School Program</t>
  </si>
  <si>
    <t xml:space="preserve">   72208</t>
  </si>
  <si>
    <t xml:space="preserve">   DSHS Youth Prevention-Indicated</t>
  </si>
  <si>
    <t xml:space="preserve">   72197</t>
  </si>
  <si>
    <t xml:space="preserve">   DADS PASRR Srv Coord</t>
  </si>
  <si>
    <t xml:space="preserve">   71129</t>
  </si>
  <si>
    <t xml:space="preserve">   Sendero - ECI Medical</t>
  </si>
  <si>
    <t xml:space="preserve">   71148</t>
  </si>
  <si>
    <t xml:space="preserve">   Sendero - SUD</t>
  </si>
  <si>
    <t xml:space="preserve">   71158</t>
  </si>
  <si>
    <t xml:space="preserve">   MH Case Mgmt Sendero</t>
  </si>
  <si>
    <t xml:space="preserve">   71168</t>
  </si>
  <si>
    <t xml:space="preserve">   Rehab Sendero</t>
  </si>
  <si>
    <t xml:space="preserve">   72310</t>
  </si>
  <si>
    <t xml:space="preserve">   SAMHSA Aware - MHFA</t>
  </si>
  <si>
    <t>City of Austin</t>
  </si>
  <si>
    <t>CCC &amp; Central Health</t>
  </si>
  <si>
    <t>011</t>
  </si>
  <si>
    <t>Adult Oupatient MH</t>
  </si>
  <si>
    <t xml:space="preserve">   103</t>
  </si>
  <si>
    <t xml:space="preserve">   103 - Director of MH Services</t>
  </si>
  <si>
    <t xml:space="preserve">   140</t>
  </si>
  <si>
    <t xml:space="preserve">   140 - ADM-Consumer Rel (117)</t>
  </si>
  <si>
    <t xml:space="preserve">   173</t>
  </si>
  <si>
    <t xml:space="preserve">   173 - Waiver Reserve</t>
  </si>
  <si>
    <t xml:space="preserve">   208</t>
  </si>
  <si>
    <t xml:space="preserve">   208 -  Veteran Services</t>
  </si>
  <si>
    <t xml:space="preserve">   216</t>
  </si>
  <si>
    <t xml:space="preserve">   216 - FY21 CPRIT</t>
  </si>
  <si>
    <t xml:space="preserve">   227</t>
  </si>
  <si>
    <t xml:space="preserve">   227 - CommUnity Care - Healthcare District</t>
  </si>
  <si>
    <t xml:space="preserve">   236</t>
  </si>
  <si>
    <t xml:space="preserve">   236 - SAMHSA - Health Integration Project (HIP)</t>
  </si>
  <si>
    <t xml:space="preserve">   251</t>
  </si>
  <si>
    <t xml:space="preserve">   251 - MMS CM Team 1</t>
  </si>
  <si>
    <t xml:space="preserve">   257</t>
  </si>
  <si>
    <t xml:space="preserve">   257 - North Service Center - Adult</t>
  </si>
  <si>
    <t xml:space="preserve">   270</t>
  </si>
  <si>
    <t xml:space="preserve">   270 - MH PASRR</t>
  </si>
  <si>
    <t xml:space="preserve">   271</t>
  </si>
  <si>
    <t xml:space="preserve">   271 - ACT Team</t>
  </si>
  <si>
    <t xml:space="preserve">   297</t>
  </si>
  <si>
    <t xml:space="preserve">   297 - Pharmacy - Class A</t>
  </si>
  <si>
    <t xml:space="preserve">   305</t>
  </si>
  <si>
    <t xml:space="preserve">   305 - CPRIT 3</t>
  </si>
  <si>
    <t xml:space="preserve">   306</t>
  </si>
  <si>
    <t xml:space="preserve">   306 - Integrated Practice Units</t>
  </si>
  <si>
    <t xml:space="preserve">   307</t>
  </si>
  <si>
    <t xml:space="preserve">   307 - Mood Disorder IPU</t>
  </si>
  <si>
    <t xml:space="preserve">   309</t>
  </si>
  <si>
    <t xml:space="preserve">   309 - Pain IPU</t>
  </si>
  <si>
    <t xml:space="preserve">   310</t>
  </si>
  <si>
    <t xml:space="preserve">   310 - SAMHSA Project AWARE - MHFA</t>
  </si>
  <si>
    <t xml:space="preserve">   313</t>
  </si>
  <si>
    <t xml:space="preserve">   313 - Pay For Success</t>
  </si>
  <si>
    <t xml:space="preserve">   314</t>
  </si>
  <si>
    <t xml:space="preserve">   314 - UT DMS ICRT - SAMHSA</t>
  </si>
  <si>
    <t xml:space="preserve">   324</t>
  </si>
  <si>
    <t xml:space="preserve">   324 - DSHS MHFA - Federal</t>
  </si>
  <si>
    <t xml:space="preserve">   343</t>
  </si>
  <si>
    <t xml:space="preserve">   343 - SAMHSA AOT</t>
  </si>
  <si>
    <t xml:space="preserve">   430</t>
  </si>
  <si>
    <t xml:space="preserve">   430 - Pharmacy - MH</t>
  </si>
  <si>
    <t xml:space="preserve">   463</t>
  </si>
  <si>
    <t xml:space="preserve">   463 - CODC/SHAC</t>
  </si>
  <si>
    <t xml:space="preserve">   575</t>
  </si>
  <si>
    <t xml:space="preserve">   575 - CHD Navigator</t>
  </si>
  <si>
    <t xml:space="preserve">   577</t>
  </si>
  <si>
    <t xml:space="preserve">   577 - CARE HHSC CHW</t>
  </si>
  <si>
    <t xml:space="preserve">   592</t>
  </si>
  <si>
    <t xml:space="preserve">   592 - DSHS RA1SE</t>
  </si>
  <si>
    <t xml:space="preserve">   593</t>
  </si>
  <si>
    <t xml:space="preserve">   593 - SAMHSA CCBHC Veterans</t>
  </si>
  <si>
    <t xml:space="preserve">   594</t>
  </si>
  <si>
    <t xml:space="preserve">   594 - SAMHSA MHAT</t>
  </si>
  <si>
    <t xml:space="preserve">   597</t>
  </si>
  <si>
    <t xml:space="preserve">   597 - SAMHSA CCBHC Health Navigation</t>
  </si>
  <si>
    <t xml:space="preserve">   598</t>
  </si>
  <si>
    <t xml:space="preserve">   598 - SAMHSA CHR-P (RAISE)</t>
  </si>
  <si>
    <t xml:space="preserve">   661</t>
  </si>
  <si>
    <t xml:space="preserve">   661 - Project 1 - Integrate Primary and Behavioral HCS</t>
  </si>
  <si>
    <t xml:space="preserve">   665</t>
  </si>
  <si>
    <t xml:space="preserve">   665 - Project 5 - Implementation of Chronic Disease Preventi</t>
  </si>
  <si>
    <t>Total 011</t>
  </si>
  <si>
    <t>012</t>
  </si>
  <si>
    <t>Homeless Outreach &amp; Housing</t>
  </si>
  <si>
    <t xml:space="preserve">   244</t>
  </si>
  <si>
    <t xml:space="preserve">   244 - Co-ops</t>
  </si>
  <si>
    <t xml:space="preserve">   255</t>
  </si>
  <si>
    <t xml:space="preserve">   255 - Housing Coordination</t>
  </si>
  <si>
    <t xml:space="preserve">   274</t>
  </si>
  <si>
    <t xml:space="preserve">   274 - DSHS Rental Asst</t>
  </si>
  <si>
    <t xml:space="preserve">   276</t>
  </si>
  <si>
    <t xml:space="preserve">   276 - Healthy Community Collaborative</t>
  </si>
  <si>
    <t xml:space="preserve">   295</t>
  </si>
  <si>
    <t xml:space="preserve">   295 - HUD - Supported Housing</t>
  </si>
  <si>
    <t xml:space="preserve">   304</t>
  </si>
  <si>
    <t xml:space="preserve">   304 - ECHO MOU Oak Creek</t>
  </si>
  <si>
    <t xml:space="preserve">   311</t>
  </si>
  <si>
    <t xml:space="preserve">   311 - COA Rapid ReHousing</t>
  </si>
  <si>
    <t xml:space="preserve">   486</t>
  </si>
  <si>
    <t xml:space="preserve">   486 - PATH ACCESS</t>
  </si>
  <si>
    <t xml:space="preserve">   516</t>
  </si>
  <si>
    <t xml:space="preserve">   516 - Foundation Communities MOU</t>
  </si>
  <si>
    <t xml:space="preserve">   596</t>
  </si>
  <si>
    <t xml:space="preserve">   596 - COA HOST</t>
  </si>
  <si>
    <t xml:space="preserve">   606</t>
  </si>
  <si>
    <t xml:space="preserve">   606 - RWJ 5219 Tahoe Trail</t>
  </si>
  <si>
    <t xml:space="preserve">   607</t>
  </si>
  <si>
    <t xml:space="preserve">   607 - RWJ 5515 Woodrow</t>
  </si>
  <si>
    <t xml:space="preserve">   609</t>
  </si>
  <si>
    <t xml:space="preserve">   609 - Huisache Street</t>
  </si>
  <si>
    <t xml:space="preserve">   610</t>
  </si>
  <si>
    <t xml:space="preserve">   610 - 5007 Lynnwood</t>
  </si>
  <si>
    <t xml:space="preserve">   611</t>
  </si>
  <si>
    <t xml:space="preserve">   611 - RWJ King Albert</t>
  </si>
  <si>
    <t xml:space="preserve">   613</t>
  </si>
  <si>
    <t xml:space="preserve">   613 - RWJ 1115 West 9th Street</t>
  </si>
  <si>
    <t xml:space="preserve">   681</t>
  </si>
  <si>
    <t xml:space="preserve">   681 - COA ACT 1115</t>
  </si>
  <si>
    <t>Total 012</t>
  </si>
  <si>
    <t>013</t>
  </si>
  <si>
    <t>Substance Use Services</t>
  </si>
  <si>
    <t xml:space="preserve">   202</t>
  </si>
  <si>
    <t xml:space="preserve">   202 - Ambulatory Detox</t>
  </si>
  <si>
    <t xml:space="preserve">   222</t>
  </si>
  <si>
    <t xml:space="preserve">   222 - Oak Springs Day Trtmt</t>
  </si>
  <si>
    <t xml:space="preserve">   266</t>
  </si>
  <si>
    <t xml:space="preserve">   266 - Community Physician Services</t>
  </si>
  <si>
    <t xml:space="preserve">   303</t>
  </si>
  <si>
    <t xml:space="preserve">   303 - DSHS Office Based Opioid Treatment</t>
  </si>
  <si>
    <t xml:space="preserve">   308</t>
  </si>
  <si>
    <t xml:space="preserve">   308 - Medication Assisted Therapy</t>
  </si>
  <si>
    <t xml:space="preserve">   317</t>
  </si>
  <si>
    <t xml:space="preserve">   317 - ThriveCare</t>
  </si>
  <si>
    <t xml:space="preserve">   475</t>
  </si>
  <si>
    <t xml:space="preserve">   475 - Narcotic Treatment Program</t>
  </si>
  <si>
    <t xml:space="preserve">   476</t>
  </si>
  <si>
    <t xml:space="preserve">   476 - C.A.R.E. Program</t>
  </si>
  <si>
    <t xml:space="preserve">   565</t>
  </si>
  <si>
    <t xml:space="preserve">   565 - Ryan White CMS SA Outpatient</t>
  </si>
  <si>
    <t xml:space="preserve">   566</t>
  </si>
  <si>
    <t xml:space="preserve">   566 - SS SA Residential</t>
  </si>
  <si>
    <t xml:space="preserve">   587</t>
  </si>
  <si>
    <t xml:space="preserve">   587 - CARE Ryan White</t>
  </si>
  <si>
    <t xml:space="preserve">   588</t>
  </si>
  <si>
    <t xml:space="preserve">   588 - CARE DSHS SA HEI</t>
  </si>
  <si>
    <t xml:space="preserve">   589</t>
  </si>
  <si>
    <t xml:space="preserve">   589 - CARE DSHS SA HIV Outreach</t>
  </si>
  <si>
    <t xml:space="preserve">   590</t>
  </si>
  <si>
    <t xml:space="preserve">   590 - CARE COA HIV</t>
  </si>
  <si>
    <t xml:space="preserve">   591</t>
  </si>
  <si>
    <t xml:space="preserve">   591 - Ryan White (PSYCHOSOCIAL SERVICES)</t>
  </si>
  <si>
    <t xml:space="preserve">   595</t>
  </si>
  <si>
    <t xml:space="preserve">   595 - SAMHSA CCBHC SUD</t>
  </si>
  <si>
    <t xml:space="preserve">   877</t>
  </si>
  <si>
    <t xml:space="preserve">   877 - City County MSO Claims</t>
  </si>
  <si>
    <t>Total 013</t>
  </si>
  <si>
    <t>021</t>
  </si>
  <si>
    <t>Children Outpatient MH</t>
  </si>
  <si>
    <t xml:space="preserve">   170</t>
  </si>
  <si>
    <t xml:space="preserve">   170 - CFS Administrative Support</t>
  </si>
  <si>
    <t xml:space="preserve">   175</t>
  </si>
  <si>
    <t xml:space="preserve">   175 - CMH Network Director</t>
  </si>
  <si>
    <t xml:space="preserve">   179</t>
  </si>
  <si>
    <t xml:space="preserve">   179 - CFS Authority Admin</t>
  </si>
  <si>
    <t xml:space="preserve">   182</t>
  </si>
  <si>
    <t xml:space="preserve">   182 - Child Reserve</t>
  </si>
  <si>
    <t xml:space="preserve">   258</t>
  </si>
  <si>
    <t xml:space="preserve">   258 - North Service Center - Child</t>
  </si>
  <si>
    <t xml:space="preserve">   300</t>
  </si>
  <si>
    <t xml:space="preserve">   300 - Special Progams CFS</t>
  </si>
  <si>
    <t xml:space="preserve">   312</t>
  </si>
  <si>
    <t xml:space="preserve">   312 - Meadows TAY</t>
  </si>
  <si>
    <t xml:space="preserve">   323</t>
  </si>
  <si>
    <t xml:space="preserve">   323 - VOCA</t>
  </si>
  <si>
    <t xml:space="preserve">   432</t>
  </si>
  <si>
    <t xml:space="preserve">   432 - CMH Internal Provider</t>
  </si>
  <si>
    <t xml:space="preserve">   494</t>
  </si>
  <si>
    <t xml:space="preserve">   494 - CFS Intensive Case Management</t>
  </si>
  <si>
    <t xml:space="preserve">   502</t>
  </si>
  <si>
    <t xml:space="preserve">   502 - Tr. Co. Parenting in Recovery</t>
  </si>
  <si>
    <t xml:space="preserve">   503</t>
  </si>
  <si>
    <t xml:space="preserve">   503 - DSHS Youth Prevention-Indicated</t>
  </si>
  <si>
    <t xml:space="preserve">   505</t>
  </si>
  <si>
    <t xml:space="preserve">   505 - Holistic Family Program</t>
  </si>
  <si>
    <t xml:space="preserve">   508</t>
  </si>
  <si>
    <t xml:space="preserve">   508 - Yes Waiver External Provider</t>
  </si>
  <si>
    <t xml:space="preserve">   514</t>
  </si>
  <si>
    <t xml:space="preserve">   514 - Safe Landing</t>
  </si>
  <si>
    <t xml:space="preserve">   515</t>
  </si>
  <si>
    <t xml:space="preserve">   515 - Lifeworks MOU</t>
  </si>
  <si>
    <t xml:space="preserve">   523</t>
  </si>
  <si>
    <t xml:space="preserve">   523 - HHSC NPMHP</t>
  </si>
  <si>
    <t xml:space="preserve">   563</t>
  </si>
  <si>
    <t xml:space="preserve">   563 - Del Valle VOCA</t>
  </si>
  <si>
    <t xml:space="preserve">   671</t>
  </si>
  <si>
    <t xml:space="preserve">   671 - Dove Springs Clinic CFS</t>
  </si>
  <si>
    <t xml:space="preserve">   812</t>
  </si>
  <si>
    <t xml:space="preserve">   812 - CFS Children's Partnership</t>
  </si>
  <si>
    <t xml:space="preserve">   853</t>
  </si>
  <si>
    <t xml:space="preserve">   853 - Community Resource Coordination Group, CRCG</t>
  </si>
  <si>
    <t xml:space="preserve">   854</t>
  </si>
  <si>
    <t xml:space="preserve">   854 - CFS Flexible Funding Supports</t>
  </si>
  <si>
    <t xml:space="preserve">   855</t>
  </si>
  <si>
    <t xml:space="preserve">   855 - YAFAC</t>
  </si>
  <si>
    <t>Total 021</t>
  </si>
  <si>
    <t>022</t>
  </si>
  <si>
    <t>ECI</t>
  </si>
  <si>
    <t xml:space="preserve">   742</t>
  </si>
  <si>
    <t xml:space="preserve">   742 - Infant Parent Program</t>
  </si>
  <si>
    <t>Total 022</t>
  </si>
  <si>
    <t>023</t>
  </si>
  <si>
    <t>School Based Srv</t>
  </si>
  <si>
    <t xml:space="preserve">   517</t>
  </si>
  <si>
    <t xml:space="preserve">   517 - HB13 - AISD School Based Services</t>
  </si>
  <si>
    <t xml:space="preserve">   518</t>
  </si>
  <si>
    <t xml:space="preserve">   518 - AISD In School Therapist</t>
  </si>
  <si>
    <t xml:space="preserve">   519</t>
  </si>
  <si>
    <t xml:space="preserve">   519 - East Austin College Prep</t>
  </si>
  <si>
    <t xml:space="preserve">   539</t>
  </si>
  <si>
    <t xml:space="preserve">   539 - HB13 Integrated Care in Schools Expansion</t>
  </si>
  <si>
    <t xml:space="preserve">   652</t>
  </si>
  <si>
    <t xml:space="preserve">   652 - School Based BH Expansion</t>
  </si>
  <si>
    <t>Total 023</t>
  </si>
  <si>
    <t>031</t>
  </si>
  <si>
    <t>Crisis Clinic Community</t>
  </si>
  <si>
    <t xml:space="preserve">   189</t>
  </si>
  <si>
    <t xml:space="preserve">   189 - Crisis Authority Admin</t>
  </si>
  <si>
    <t xml:space="preserve">   213</t>
  </si>
  <si>
    <t xml:space="preserve">   213 - Disaster Preparedness &amp; Response</t>
  </si>
  <si>
    <t xml:space="preserve">   260</t>
  </si>
  <si>
    <t xml:space="preserve">   260 - Mobile Crisis Outreach Team</t>
  </si>
  <si>
    <t xml:space="preserve">   262</t>
  </si>
  <si>
    <t xml:space="preserve">   262 - Comp Psych Emgncy Svcs</t>
  </si>
  <si>
    <t xml:space="preserve">   326</t>
  </si>
  <si>
    <t xml:space="preserve">   326 - Terrace at Oak Springs - Clinic</t>
  </si>
  <si>
    <t xml:space="preserve">   327</t>
  </si>
  <si>
    <t xml:space="preserve">   327 - Terrace at Oak Springs - Retail</t>
  </si>
  <si>
    <t xml:space="preserve">   399</t>
  </si>
  <si>
    <t xml:space="preserve">   399 - DSHS Residency</t>
  </si>
  <si>
    <t xml:space="preserve">   513</t>
  </si>
  <si>
    <t xml:space="preserve">   513 - St. David’s MHFA</t>
  </si>
  <si>
    <t xml:space="preserve">   660</t>
  </si>
  <si>
    <t xml:space="preserve">   660 - EMCOT - 911 and Telehealth</t>
  </si>
  <si>
    <t xml:space="preserve">   662</t>
  </si>
  <si>
    <t xml:space="preserve">   662 - Project 2 - Mobile Crisis Outreach Team (MCOT) Expansi</t>
  </si>
  <si>
    <t>Total 031</t>
  </si>
  <si>
    <t>032</t>
  </si>
  <si>
    <t>Crisis Residential</t>
  </si>
  <si>
    <t xml:space="preserve">   217</t>
  </si>
  <si>
    <t xml:space="preserve">   217 - Inn Program</t>
  </si>
  <si>
    <t xml:space="preserve">   219</t>
  </si>
  <si>
    <t xml:space="preserve">   219 - VA - Safe Haven</t>
  </si>
  <si>
    <t xml:space="preserve">   223</t>
  </si>
  <si>
    <t xml:space="preserve">   223 - Safe Haven</t>
  </si>
  <si>
    <t xml:space="preserve">   283</t>
  </si>
  <si>
    <t xml:space="preserve">   283 - Extended Observation Unit</t>
  </si>
  <si>
    <t xml:space="preserve">   342</t>
  </si>
  <si>
    <t xml:space="preserve">   342 - COVID-19 Protective Facilities</t>
  </si>
  <si>
    <t xml:space="preserve">   400</t>
  </si>
  <si>
    <t xml:space="preserve">   400 - Competency Restoration</t>
  </si>
  <si>
    <t xml:space="preserve">   425</t>
  </si>
  <si>
    <t xml:space="preserve">   425 - Project Recovery</t>
  </si>
  <si>
    <t xml:space="preserve">   467</t>
  </si>
  <si>
    <t xml:space="preserve">   467 - Crisis Respite</t>
  </si>
  <si>
    <t xml:space="preserve">   537</t>
  </si>
  <si>
    <t xml:space="preserve">   537 - Respite Expansion</t>
  </si>
  <si>
    <t xml:space="preserve">   538</t>
  </si>
  <si>
    <t xml:space="preserve">   538 - Road to Recovery Expansion</t>
  </si>
  <si>
    <t xml:space="preserve">   663</t>
  </si>
  <si>
    <t xml:space="preserve">   663 - Project 3 - Hospital and Jail Alternative Project</t>
  </si>
  <si>
    <t>Total 032</t>
  </si>
  <si>
    <t>033</t>
  </si>
  <si>
    <t>Crisis Outpatient</t>
  </si>
  <si>
    <t xml:space="preserve">   124</t>
  </si>
  <si>
    <t xml:space="preserve">   124 - Disaster Relief</t>
  </si>
  <si>
    <t xml:space="preserve">   325</t>
  </si>
  <si>
    <t xml:space="preserve">   325 - Disaster</t>
  </si>
  <si>
    <t xml:space="preserve">   328</t>
  </si>
  <si>
    <t xml:space="preserve">   328 - HHSC LifeLine Capacity Expansion</t>
  </si>
  <si>
    <t xml:space="preserve">   468</t>
  </si>
  <si>
    <t xml:space="preserve">   468 - DSHS Adult IP Ser</t>
  </si>
  <si>
    <t xml:space="preserve">   526</t>
  </si>
  <si>
    <t xml:space="preserve">   526 - Central Health District - COVID</t>
  </si>
  <si>
    <t xml:space="preserve">   569</t>
  </si>
  <si>
    <t xml:space="preserve">   569 - Central Health Adult Inpatient Services</t>
  </si>
  <si>
    <t xml:space="preserve">   578</t>
  </si>
  <si>
    <t xml:space="preserve">   578 - DSHS In Patient New Funds</t>
  </si>
  <si>
    <t>Total 033</t>
  </si>
  <si>
    <t>034</t>
  </si>
  <si>
    <t>Crisis Criminal Justice</t>
  </si>
  <si>
    <t xml:space="preserve">   237</t>
  </si>
  <si>
    <t xml:space="preserve">   237 - Travis County Detention Psychiatrist</t>
  </si>
  <si>
    <t xml:space="preserve">   422</t>
  </si>
  <si>
    <t xml:space="preserve">   422 - ANEW CHAMPS</t>
  </si>
  <si>
    <t xml:space="preserve">   493</t>
  </si>
  <si>
    <t xml:space="preserve">   493 - CFS TCOOMMI</t>
  </si>
  <si>
    <t xml:space="preserve">   691</t>
  </si>
  <si>
    <t xml:space="preserve">   691 - SB292 - FACT</t>
  </si>
  <si>
    <t>Total 034</t>
  </si>
  <si>
    <t>041</t>
  </si>
  <si>
    <t>IDD HHSC</t>
  </si>
  <si>
    <t xml:space="preserve">   104</t>
  </si>
  <si>
    <t xml:space="preserve">   104 - Director of DD Services</t>
  </si>
  <si>
    <t xml:space="preserve">   151</t>
  </si>
  <si>
    <t xml:space="preserve">   151 - DD Network Development</t>
  </si>
  <si>
    <t xml:space="preserve">   177</t>
  </si>
  <si>
    <t xml:space="preserve">   177 - DADS GR Reserve</t>
  </si>
  <si>
    <t xml:space="preserve">   331</t>
  </si>
  <si>
    <t xml:space="preserve">   331 - Arboleda House</t>
  </si>
  <si>
    <t xml:space="preserve">   333</t>
  </si>
  <si>
    <t xml:space="preserve">   333 - Jones House</t>
  </si>
  <si>
    <t xml:space="preserve">   346</t>
  </si>
  <si>
    <t xml:space="preserve">   346 - Family Living Program</t>
  </si>
  <si>
    <t xml:space="preserve">   543</t>
  </si>
  <si>
    <t xml:space="preserve">   543 - DADS HUB</t>
  </si>
  <si>
    <t xml:space="preserve">   544</t>
  </si>
  <si>
    <t xml:space="preserve">   544 - DADS Enhanced Community Coord Support</t>
  </si>
  <si>
    <t xml:space="preserve">   546</t>
  </si>
  <si>
    <t xml:space="preserve">   546 - HCS CM</t>
  </si>
  <si>
    <t xml:space="preserve">   551</t>
  </si>
  <si>
    <t xml:space="preserve">   551 - Crisis Intervention Specialist</t>
  </si>
  <si>
    <t xml:space="preserve">   552</t>
  </si>
  <si>
    <t xml:space="preserve">   552 - Crisis Respite</t>
  </si>
  <si>
    <t xml:space="preserve">   554</t>
  </si>
  <si>
    <t xml:space="preserve">   554 - IDD WRAP Facilitation</t>
  </si>
  <si>
    <t xml:space="preserve">   655</t>
  </si>
  <si>
    <t xml:space="preserve">   655 - START Residential</t>
  </si>
  <si>
    <t xml:space="preserve">   664</t>
  </si>
  <si>
    <t xml:space="preserve">   664 - Project 4 - Community Behavioral Support (CBS) Team</t>
  </si>
  <si>
    <t xml:space="preserve">   706</t>
  </si>
  <si>
    <t xml:space="preserve">   706 - IDD PASRR</t>
  </si>
  <si>
    <t xml:space="preserve">   709</t>
  </si>
  <si>
    <t xml:space="preserve">   709 - CLOIP</t>
  </si>
  <si>
    <t xml:space="preserve">   710</t>
  </si>
  <si>
    <t xml:space="preserve">   710 - Diag  Evaluation Admit.</t>
  </si>
  <si>
    <t xml:space="preserve">   711</t>
  </si>
  <si>
    <t xml:space="preserve">   711 - DD Service Coordination</t>
  </si>
  <si>
    <t xml:space="preserve">   722</t>
  </si>
  <si>
    <t xml:space="preserve">   722 - Supported Home Living - TXHML</t>
  </si>
  <si>
    <t xml:space="preserve">   723</t>
  </si>
  <si>
    <t xml:space="preserve">   723 - Nursing Services - TXHML</t>
  </si>
  <si>
    <t xml:space="preserve">   724</t>
  </si>
  <si>
    <t xml:space="preserve">   724 - Employment Services - TXHML</t>
  </si>
  <si>
    <t xml:space="preserve">   728</t>
  </si>
  <si>
    <t xml:space="preserve">   728 - Psychological Services</t>
  </si>
  <si>
    <t xml:space="preserve">   746</t>
  </si>
  <si>
    <t xml:space="preserve">   746 - Employment Services - DARS</t>
  </si>
  <si>
    <t xml:space="preserve">   750</t>
  </si>
  <si>
    <t xml:space="preserve">   750 - NOW Services</t>
  </si>
  <si>
    <t xml:space="preserve">   834</t>
  </si>
  <si>
    <t xml:space="preserve">   834 - DD Contr Site Based Hab</t>
  </si>
  <si>
    <t xml:space="preserve">   836</t>
  </si>
  <si>
    <t xml:space="preserve">   836 - DD Respite Out-Home Ext</t>
  </si>
  <si>
    <t xml:space="preserve">   837</t>
  </si>
  <si>
    <t xml:space="preserve">   837 - Supported Home Living</t>
  </si>
  <si>
    <t xml:space="preserve">   848</t>
  </si>
  <si>
    <t xml:space="preserve">   848 - PASRR Specialized Svcs - External</t>
  </si>
  <si>
    <t xml:space="preserve">   856</t>
  </si>
  <si>
    <t xml:space="preserve">   856 - IDD Professional Svcs - TXHML</t>
  </si>
  <si>
    <t xml:space="preserve">   857</t>
  </si>
  <si>
    <t xml:space="preserve">   857 - IDD Contr Site Based Hab - TXHML</t>
  </si>
  <si>
    <t xml:space="preserve">   858</t>
  </si>
  <si>
    <t xml:space="preserve">   858 - IDD Respite Out-Home Ext - TXHML</t>
  </si>
  <si>
    <t xml:space="preserve">   859</t>
  </si>
  <si>
    <t xml:space="preserve">   859 - Ext Supported Home Living - TXHML</t>
  </si>
  <si>
    <t xml:space="preserve">   891</t>
  </si>
  <si>
    <t xml:space="preserve">   891 - DD Contracted Res Living</t>
  </si>
  <si>
    <t xml:space="preserve">   892</t>
  </si>
  <si>
    <t xml:space="preserve">   892 - DD Contracted Res Living II</t>
  </si>
  <si>
    <t>Total 041</t>
  </si>
  <si>
    <t>051</t>
  </si>
  <si>
    <t>Hotline / Call Center</t>
  </si>
  <si>
    <t xml:space="preserve">   301</t>
  </si>
  <si>
    <t xml:space="preserve">   301 - Call Center</t>
  </si>
  <si>
    <t xml:space="preserve">   316</t>
  </si>
  <si>
    <t xml:space="preserve">   316 - Sendero Hotline/Care Coordination</t>
  </si>
  <si>
    <t xml:space="preserve">   318</t>
  </si>
  <si>
    <t xml:space="preserve">   318 - HHSC Suicide Regional Expansion</t>
  </si>
  <si>
    <t>Total 051</t>
  </si>
  <si>
    <t>061</t>
  </si>
  <si>
    <t>Prog Support Comm Prog</t>
  </si>
  <si>
    <t xml:space="preserve">   014</t>
  </si>
  <si>
    <t xml:space="preserve">   014 - Tejas Behavioral Health Services</t>
  </si>
  <si>
    <t xml:space="preserve">   105</t>
  </si>
  <si>
    <t xml:space="preserve">   105 - Medical Services</t>
  </si>
  <si>
    <t xml:space="preserve">   109</t>
  </si>
  <si>
    <t xml:space="preserve">   109 - Clinical Records</t>
  </si>
  <si>
    <t xml:space="preserve">   116</t>
  </si>
  <si>
    <t xml:space="preserve">   116 - Maintenance</t>
  </si>
  <si>
    <t xml:space="preserve">   148</t>
  </si>
  <si>
    <t xml:space="preserve">   148 - Conference Sponsorship</t>
  </si>
  <si>
    <t xml:space="preserve">   172</t>
  </si>
  <si>
    <t xml:space="preserve">   172 - Other Program Supports&amp;Community Collaboration Reserve</t>
  </si>
  <si>
    <t xml:space="preserve">   186</t>
  </si>
  <si>
    <t xml:space="preserve">   186 - Community Initiatives</t>
  </si>
  <si>
    <t xml:space="preserve">   187</t>
  </si>
  <si>
    <t xml:space="preserve">   187 - Director of BH Systems</t>
  </si>
  <si>
    <t xml:space="preserve">   298</t>
  </si>
  <si>
    <t xml:space="preserve">   298 - Medical School Collaboration</t>
  </si>
  <si>
    <t xml:space="preserve">   581</t>
  </si>
  <si>
    <t xml:space="preserve">   581 - CTR Unallowables</t>
  </si>
  <si>
    <t xml:space="preserve">   586</t>
  </si>
  <si>
    <t xml:space="preserve">   586 - Vacant Space</t>
  </si>
  <si>
    <t xml:space="preserve">   745</t>
  </si>
  <si>
    <t xml:space="preserve">   745 - Open Door Rental</t>
  </si>
  <si>
    <t xml:space="preserve">   986</t>
  </si>
  <si>
    <t xml:space="preserve">   986 - Hardware Software Maint</t>
  </si>
  <si>
    <t xml:space="preserve">   987</t>
  </si>
  <si>
    <t xml:space="preserve">   987 - Hdrw Sftw Maint Alloc</t>
  </si>
  <si>
    <t xml:space="preserve">   988</t>
  </si>
  <si>
    <t xml:space="preserve">   988 - Telecommunication Exp</t>
  </si>
  <si>
    <t xml:space="preserve">   989</t>
  </si>
  <si>
    <t xml:space="preserve">   989 - Telecommunication Alloc</t>
  </si>
  <si>
    <t>Total 061</t>
  </si>
  <si>
    <t>071</t>
  </si>
  <si>
    <t>Administration / Authority</t>
  </si>
  <si>
    <t xml:space="preserve">   100</t>
  </si>
  <si>
    <t xml:space="preserve">   100 - Board of Trustees</t>
  </si>
  <si>
    <t xml:space="preserve">   101</t>
  </si>
  <si>
    <t xml:space="preserve">   101 - Executive Director</t>
  </si>
  <si>
    <t xml:space="preserve">   102</t>
  </si>
  <si>
    <t xml:space="preserve">   102 - Admin Support Services</t>
  </si>
  <si>
    <t xml:space="preserve">   107</t>
  </si>
  <si>
    <t xml:space="preserve">   107 - Cntr Admin Human Resrcs</t>
  </si>
  <si>
    <t xml:space="preserve">   108</t>
  </si>
  <si>
    <t xml:space="preserve">   108 - Center Admin Bus Office</t>
  </si>
  <si>
    <t xml:space="preserve">   112</t>
  </si>
  <si>
    <t xml:space="preserve">   112 - M.I.S.</t>
  </si>
  <si>
    <t xml:space="preserve">   117</t>
  </si>
  <si>
    <t xml:space="preserve">   117 - Resource Development</t>
  </si>
  <si>
    <t xml:space="preserve">   120</t>
  </si>
  <si>
    <t xml:space="preserve">   120 - Admin Facility</t>
  </si>
  <si>
    <t xml:space="preserve">   126</t>
  </si>
  <si>
    <t xml:space="preserve">   126 - IDD Disaster Unit</t>
  </si>
  <si>
    <t xml:space="preserve">   128</t>
  </si>
  <si>
    <t xml:space="preserve">   128 - Admin Disaster Unit</t>
  </si>
  <si>
    <t xml:space="preserve">   131</t>
  </si>
  <si>
    <t xml:space="preserve">   131 - Utilization Management</t>
  </si>
  <si>
    <t xml:space="preserve">   135</t>
  </si>
  <si>
    <t xml:space="preserve">   135 - Credentialing</t>
  </si>
  <si>
    <t xml:space="preserve">   139</t>
  </si>
  <si>
    <t xml:space="preserve">   139 - Communications</t>
  </si>
  <si>
    <t xml:space="preserve">   141</t>
  </si>
  <si>
    <t xml:space="preserve">   141 - Clients Rights</t>
  </si>
  <si>
    <t xml:space="preserve">   142</t>
  </si>
  <si>
    <t xml:space="preserve">   142 - Quality Management</t>
  </si>
  <si>
    <t xml:space="preserve">   144</t>
  </si>
  <si>
    <t xml:space="preserve">   144 - Contracts Management</t>
  </si>
  <si>
    <t xml:space="preserve">   146</t>
  </si>
  <si>
    <t xml:space="preserve">   146 - Claims Management (108)</t>
  </si>
  <si>
    <t xml:space="preserve">   171</t>
  </si>
  <si>
    <t xml:space="preserve">   171 - HR Training &amp; Development</t>
  </si>
  <si>
    <t xml:space="preserve">   181</t>
  </si>
  <si>
    <t xml:space="preserve">   181 - Network Development</t>
  </si>
  <si>
    <t xml:space="preserve">   188</t>
  </si>
  <si>
    <t xml:space="preserve">   188 - Data Analytics</t>
  </si>
  <si>
    <t>Total 071</t>
  </si>
  <si>
    <t>091</t>
  </si>
  <si>
    <t>Capital Projects</t>
  </si>
  <si>
    <t xml:space="preserve">   901</t>
  </si>
  <si>
    <t xml:space="preserve">   901 - Center Infrastructure (to be allocated to units)</t>
  </si>
  <si>
    <t xml:space="preserve">   918</t>
  </si>
  <si>
    <t xml:space="preserve">   918 - 825 E Rundberg</t>
  </si>
  <si>
    <t xml:space="preserve">   925</t>
  </si>
  <si>
    <t xml:space="preserve">   925 - 1165 Airport Boulevard</t>
  </si>
  <si>
    <t xml:space="preserve">   935</t>
  </si>
  <si>
    <t xml:space="preserve">   935 - Potential New Facilities/Miscellaneous Facilities</t>
  </si>
  <si>
    <t xml:space="preserve">   936</t>
  </si>
  <si>
    <t xml:space="preserve">   936 - Facility Consultant</t>
  </si>
  <si>
    <t xml:space="preserve">   937</t>
  </si>
  <si>
    <t xml:space="preserve">   937 - 2501 W William Cannon Ste 401</t>
  </si>
  <si>
    <t xml:space="preserve">   938</t>
  </si>
  <si>
    <t xml:space="preserve">   938 - 6937 N IH 35 Founders Building</t>
  </si>
  <si>
    <t xml:space="preserve">   939</t>
  </si>
  <si>
    <t xml:space="preserve">   939 - 2501 W William Cannon - Renovations</t>
  </si>
  <si>
    <t>Total 091</t>
  </si>
  <si>
    <t>``</t>
  </si>
  <si>
    <t>MH Adult</t>
  </si>
  <si>
    <t xml:space="preserve">   419</t>
  </si>
  <si>
    <t xml:space="preserve">   419 - Lifeworks Emergency Solutions</t>
  </si>
  <si>
    <t>2019 - MOVED FR SUBSTANCE ABUSE</t>
  </si>
  <si>
    <t>SUBTOTAL</t>
  </si>
  <si>
    <t xml:space="preserve">   651</t>
  </si>
  <si>
    <t xml:space="preserve">   651 - 1115 Waiver - Program Indirect</t>
  </si>
  <si>
    <t xml:space="preserve">   667</t>
  </si>
  <si>
    <t xml:space="preserve">   667 - Project 7 - Integrate Whole Health Peer Support</t>
  </si>
  <si>
    <t xml:space="preserve">   668</t>
  </si>
  <si>
    <t xml:space="preserve">   668 - Project 8 - Expand Specialty Behav Healthcare Capacity</t>
  </si>
  <si>
    <t xml:space="preserve">   669</t>
  </si>
  <si>
    <t xml:space="preserve">   669 - Project 9 - Introduce, Expand or Enhance Telemedicine</t>
  </si>
  <si>
    <t xml:space="preserve">   287</t>
  </si>
  <si>
    <t xml:space="preserve">   287 - Midelburg Trust</t>
  </si>
  <si>
    <t>MH Adult TOTAL</t>
  </si>
  <si>
    <t>MH Child</t>
  </si>
  <si>
    <t xml:space="preserve">   504</t>
  </si>
  <si>
    <t xml:space="preserve">   504 - Seton In-School Waiver Program</t>
  </si>
  <si>
    <t xml:space="preserve">   653</t>
  </si>
  <si>
    <t xml:space="preserve">   653 - First Steps</t>
  </si>
  <si>
    <t>MH Child TOTAL</t>
  </si>
  <si>
    <t>Crisis</t>
  </si>
  <si>
    <t>Substance Abuse</t>
  </si>
  <si>
    <t>IDD</t>
  </si>
  <si>
    <t xml:space="preserve">   832</t>
  </si>
  <si>
    <t xml:space="preserve">   832 - DD Professional Svcs</t>
  </si>
  <si>
    <t>IDD TOTAL</t>
  </si>
  <si>
    <t>Program Support and Comm Collaboratives</t>
  </si>
  <si>
    <t xml:space="preserve">SUBTOTAL </t>
  </si>
  <si>
    <t xml:space="preserve">   654</t>
  </si>
  <si>
    <t xml:space="preserve">   654 - Culturally Competent Care Project</t>
  </si>
  <si>
    <t>Program Support and Comm Collaboratives TOTAL</t>
  </si>
  <si>
    <t>Admin/Auth</t>
  </si>
  <si>
    <t xml:space="preserve">   118</t>
  </si>
  <si>
    <t xml:space="preserve">   118 - Prog Eval &amp; Research</t>
  </si>
  <si>
    <t>15</t>
  </si>
  <si>
    <t xml:space="preserve">   921</t>
  </si>
  <si>
    <t xml:space="preserve">   921 - Oaksprings Capital Cost</t>
  </si>
  <si>
    <t xml:space="preserve">   931</t>
  </si>
  <si>
    <t xml:space="preserve">   931 - Collier Roof</t>
  </si>
  <si>
    <t xml:space="preserve">   932</t>
  </si>
  <si>
    <t xml:space="preserve">   932 - 1700 S. Lamar Capital Costs</t>
  </si>
  <si>
    <t>Total 15</t>
  </si>
  <si>
    <t>Capital Projects TOTAL</t>
  </si>
  <si>
    <t>1115 Waiver Project</t>
  </si>
  <si>
    <t>Audit Adj</t>
  </si>
  <si>
    <t>Audit pg 23</t>
  </si>
  <si>
    <t>rounding to agree to audit</t>
  </si>
  <si>
    <t>change in compensated absences</t>
  </si>
  <si>
    <t>adj to agree to audit</t>
  </si>
  <si>
    <t>use these $ for annual report</t>
  </si>
  <si>
    <t>MIP UNIT GROUP SORT "OPERATIONS"</t>
  </si>
  <si>
    <t xml:space="preserve"> </t>
  </si>
  <si>
    <t>From Audit pg 22</t>
  </si>
  <si>
    <t>FY2020</t>
  </si>
  <si>
    <t>FY2019</t>
  </si>
  <si>
    <t>REVENUE</t>
  </si>
  <si>
    <t>moved 662 EMCOT to Crisis</t>
  </si>
  <si>
    <t>div cost before admin alloc agrees with audit</t>
  </si>
  <si>
    <t>stmt activities in audit diff admin all, immaterial diff</t>
  </si>
  <si>
    <t>STATEMENT  OF  ACTIVITES  -  FY2020</t>
  </si>
  <si>
    <t xml:space="preserve">Audit adjustments: </t>
  </si>
  <si>
    <t>disposition of assets</t>
  </si>
  <si>
    <t>adj capital lease bal forward error</t>
  </si>
  <si>
    <t>From Addison, 1/15/202:</t>
  </si>
  <si>
    <t>Expense</t>
  </si>
  <si>
    <t>Revenue</t>
  </si>
  <si>
    <t>per audit</t>
  </si>
  <si>
    <t xml:space="preserve">Then on the audit report, there are only 2 out of the ordinary items that I wanted to point out for when you are reconciling back to your schedules. First, in order to clear the liability for capital leases I had to move some amounts around and make one small plug. The detail of this is below. The prior year audit report had capital leases payable at $29,619, and per schedules provided this year it should be $0 at 8/31/20. Unfortunately, there was only $2,243 of principal payments (and $73 of interest) reflected in the GL activity. Also, $98,950 of loan interest was capitalized in CIP which needed to be removed for the Statement of Activities. Therefore, I made the below adjustments to the interest and fees on debt on the Statement of Activities (also below). </t>
  </si>
  <si>
    <t>Schedule Of Revenue and Expenes - General Fund (Fund Statements)</t>
  </si>
  <si>
    <t>Statement of Activities (General Fund)</t>
  </si>
  <si>
    <t>Administrative Allocation</t>
  </si>
  <si>
    <t>Diff of</t>
  </si>
  <si>
    <t xml:space="preserve">Second, you will notice that the Expenses column on the above schedule differs slightly from your provided schedules. This is due to the allocation of $138,064 loss on disposal of assets. I allocated the loss in the same manner that the depreciation is allocated to the programs (with admin being reallocated out again). Below is the detail of how the loss was originally allocated to the programs, and then the $11,335.91 was reallocated per the Statement of Activities provided by Della. </t>
  </si>
  <si>
    <t>Less</t>
  </si>
  <si>
    <t xml:space="preserve">Loss </t>
  </si>
  <si>
    <t>Eliminate</t>
  </si>
  <si>
    <t>Add Back</t>
  </si>
  <si>
    <t>Alloc</t>
  </si>
  <si>
    <t>Add Net</t>
  </si>
  <si>
    <t>Grand</t>
  </si>
  <si>
    <t>Charges</t>
  </si>
  <si>
    <t>Operating</t>
  </si>
  <si>
    <t>Net</t>
  </si>
  <si>
    <t>Cap Outlay,</t>
  </si>
  <si>
    <t>Capital</t>
  </si>
  <si>
    <t>Cap Impr</t>
  </si>
  <si>
    <t>IT Repl</t>
  </si>
  <si>
    <t xml:space="preserve">on </t>
  </si>
  <si>
    <t xml:space="preserve">Principal </t>
  </si>
  <si>
    <t>Interest</t>
  </si>
  <si>
    <t>Change In</t>
  </si>
  <si>
    <t>Comp. Abs.</t>
  </si>
  <si>
    <t>Admin</t>
  </si>
  <si>
    <t>IT</t>
  </si>
  <si>
    <t>of Other</t>
  </si>
  <si>
    <t>for</t>
  </si>
  <si>
    <t>Grants &amp;</t>
  </si>
  <si>
    <t>Total</t>
  </si>
  <si>
    <t>Operations</t>
  </si>
  <si>
    <t>Business</t>
  </si>
  <si>
    <t>Depr, &amp;</t>
  </si>
  <si>
    <t xml:space="preserve">Adj </t>
  </si>
  <si>
    <t>Outlay</t>
  </si>
  <si>
    <t>Transfers</t>
  </si>
  <si>
    <t>investment</t>
  </si>
  <si>
    <t>Adj.</t>
  </si>
  <si>
    <t>Depr</t>
  </si>
  <si>
    <t>Exp</t>
  </si>
  <si>
    <t>Funds</t>
  </si>
  <si>
    <t>Services</t>
  </si>
  <si>
    <t>Contributions</t>
  </si>
  <si>
    <t>Revenues</t>
  </si>
  <si>
    <t>w/out Interest</t>
  </si>
  <si>
    <t>Type</t>
  </si>
  <si>
    <t>Other Funds</t>
  </si>
  <si>
    <t>Adult Mental Health</t>
  </si>
  <si>
    <t>Children's Mental Health</t>
  </si>
  <si>
    <t>Intellectual Developmental Disabilities</t>
  </si>
  <si>
    <t>Early Childhood Intervention</t>
  </si>
  <si>
    <t>1115 Transformation Waiver</t>
  </si>
  <si>
    <t>Auth &amp; Gen Admin</t>
  </si>
  <si>
    <t>Transfer to Tejas</t>
  </si>
  <si>
    <t>Transfer from CABHC</t>
  </si>
  <si>
    <t>Capital Outlay</t>
  </si>
  <si>
    <t>Debt Service - Principal</t>
  </si>
  <si>
    <t>Debt Service - Interest</t>
  </si>
  <si>
    <t>per GL</t>
  </si>
  <si>
    <t>Rev</t>
  </si>
  <si>
    <t>interest income</t>
  </si>
  <si>
    <t>Other Sources</t>
  </si>
  <si>
    <t>capital lease prinicpal 2019 rollforward error</t>
  </si>
  <si>
    <t>Total Revenue</t>
  </si>
  <si>
    <t>actual principal paid</t>
  </si>
  <si>
    <t>MIP Net</t>
  </si>
  <si>
    <t>Adj</t>
  </si>
  <si>
    <t>adj</t>
  </si>
  <si>
    <t>Beg Net Position</t>
  </si>
  <si>
    <t>difference statement activities</t>
  </si>
  <si>
    <t>Fee</t>
  </si>
  <si>
    <t>Fund</t>
  </si>
  <si>
    <t>Principal</t>
  </si>
  <si>
    <t>a/c 95001 &amp; 95004</t>
  </si>
  <si>
    <t>exp per audit</t>
  </si>
  <si>
    <t>Diff</t>
  </si>
  <si>
    <t>Expense Summary:</t>
  </si>
  <si>
    <t>Expense per General Fund (001)</t>
  </si>
  <si>
    <t>audit</t>
  </si>
  <si>
    <t>Authority &amp; General Administration</t>
  </si>
  <si>
    <t>Less Prin</t>
  </si>
  <si>
    <t>Captial Projects</t>
  </si>
  <si>
    <t>Reduce Capital Outlay</t>
  </si>
  <si>
    <t>auditor adj</t>
  </si>
  <si>
    <t>diff stmt activities</t>
  </si>
  <si>
    <t>prin capital lease</t>
  </si>
  <si>
    <t>Add Depreciation</t>
  </si>
  <si>
    <t>Expense Reconciliation</t>
  </si>
  <si>
    <t>EXPENSES COMBINED WITH DEBT SERVICE / CAPITAL IMPROVEMENT / IT FUNDS FOR REPORT</t>
  </si>
  <si>
    <t>Debt</t>
  </si>
  <si>
    <t>GF</t>
  </si>
  <si>
    <t>Cap Impr.</t>
  </si>
  <si>
    <t xml:space="preserve">Total </t>
  </si>
  <si>
    <t>General</t>
  </si>
  <si>
    <t>Service</t>
  </si>
  <si>
    <t>Improvement</t>
  </si>
  <si>
    <t xml:space="preserve">&amp; Fees </t>
  </si>
  <si>
    <t xml:space="preserve">Admin </t>
  </si>
  <si>
    <t>After</t>
  </si>
  <si>
    <t>IT Fund</t>
  </si>
  <si>
    <t>Adjustment</t>
  </si>
  <si>
    <t>Allocation</t>
  </si>
  <si>
    <t>Debt Service - Fees</t>
  </si>
  <si>
    <t>GL</t>
  </si>
  <si>
    <t>Change in compensated absences</t>
  </si>
  <si>
    <t>MIP</t>
  </si>
  <si>
    <t>move Int exp per audit</t>
  </si>
  <si>
    <t>Change with Annual Report</t>
  </si>
  <si>
    <t>Revised move with EMCOT</t>
  </si>
  <si>
    <t>Change with Revised EMCOT Move w/out audit adj</t>
  </si>
  <si>
    <t>Capital Outlay from Div</t>
  </si>
  <si>
    <t>6</t>
  </si>
  <si>
    <t xml:space="preserve">   01</t>
  </si>
  <si>
    <t xml:space="preserve">   MH Adult</t>
  </si>
  <si>
    <t xml:space="preserve">      251</t>
  </si>
  <si>
    <t xml:space="preserve">      251 - MMS CM Team 1</t>
  </si>
  <si>
    <t xml:space="preserve">      425</t>
  </si>
  <si>
    <t xml:space="preserve">      425 - Project Recovery</t>
  </si>
  <si>
    <t xml:space="preserve">      538</t>
  </si>
  <si>
    <t xml:space="preserve">      538 - Road to Recovery Expansion</t>
  </si>
  <si>
    <t xml:space="preserve">      681</t>
  </si>
  <si>
    <t xml:space="preserve">      681 - COA ACT 1115</t>
  </si>
  <si>
    <t xml:space="preserve">   03</t>
  </si>
  <si>
    <t xml:space="preserve">   Crisis</t>
  </si>
  <si>
    <t xml:space="preserve">      260</t>
  </si>
  <si>
    <t xml:space="preserve">      260 - Mobile Crisis Outreach Team</t>
  </si>
  <si>
    <t xml:space="preserve">      301</t>
  </si>
  <si>
    <t xml:space="preserve">      301 - Call Center</t>
  </si>
  <si>
    <t xml:space="preserve">   04</t>
  </si>
  <si>
    <t xml:space="preserve">   Substance Abuse</t>
  </si>
  <si>
    <t xml:space="preserve">      577</t>
  </si>
  <si>
    <t xml:space="preserve">      577 - CARE HHSC CHW</t>
  </si>
  <si>
    <t xml:space="preserve">   15</t>
  </si>
  <si>
    <t xml:space="preserve">   Capital Projects</t>
  </si>
  <si>
    <t xml:space="preserve">      901</t>
  </si>
  <si>
    <t xml:space="preserve">      901 - Center Infrastructure (to be allocated to units)</t>
  </si>
  <si>
    <t xml:space="preserve">      925</t>
  </si>
  <si>
    <t xml:space="preserve">      925 - 1165 Airport Boulevard</t>
  </si>
  <si>
    <t xml:space="preserve">      937</t>
  </si>
  <si>
    <t xml:space="preserve">      937 - 2501 W William Cannon Ste 401</t>
  </si>
  <si>
    <t xml:space="preserve">      938</t>
  </si>
  <si>
    <t xml:space="preserve">      938 - 6937 N IH 35 Founders Building</t>
  </si>
  <si>
    <t xml:space="preserve">      939</t>
  </si>
  <si>
    <t xml:space="preserve">      939 - 2501 W William Cannon - Renovations</t>
  </si>
  <si>
    <t>FY2020 Expense</t>
  </si>
  <si>
    <t>Change</t>
  </si>
  <si>
    <t>USE AUDIT SCHEDULE INCLUDES REALLOC FR STATE TO FED</t>
  </si>
  <si>
    <t>Current Assets</t>
  </si>
  <si>
    <t>Noncurrent Assets</t>
  </si>
  <si>
    <t>Total Assets</t>
  </si>
  <si>
    <t>Current Liabilities</t>
  </si>
  <si>
    <t>Noncurrent Liabilities</t>
  </si>
  <si>
    <t>Total Liabilities</t>
  </si>
  <si>
    <t>Total Net Position</t>
  </si>
  <si>
    <t>Governemental Activities</t>
  </si>
  <si>
    <t>Business Activities</t>
  </si>
  <si>
    <t>Expenses</t>
  </si>
  <si>
    <t>Charges for Services</t>
  </si>
  <si>
    <t>Operating Grants &amp; Contributions</t>
  </si>
  <si>
    <t>Governmental Activities</t>
  </si>
  <si>
    <t>Adult BH</t>
  </si>
  <si>
    <t>Children's BH</t>
  </si>
  <si>
    <t>Substance Use</t>
  </si>
  <si>
    <t>Interest &amp; Fees on Debt</t>
  </si>
  <si>
    <t>Total Govt Activities</t>
  </si>
  <si>
    <t>Total Business Type</t>
  </si>
  <si>
    <t>Total Primary Govt</t>
  </si>
  <si>
    <t>Integral Care Foundation</t>
  </si>
  <si>
    <t>Investment Earnings</t>
  </si>
  <si>
    <t>Contributions not program restricted</t>
  </si>
  <si>
    <t>Total General Revenues</t>
  </si>
  <si>
    <t>Change in Net Position</t>
  </si>
  <si>
    <t>Net Position Beginning</t>
  </si>
  <si>
    <t>Net Position 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</si>
</sst>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_);[Red]\(0\)"/>
    <numFmt numFmtId="165" formatCode="[$-409]m/d/yy\ h:mm\ AM/PM;@"/>
    <numFmt numFmtId="167" formatCode="_(&quot;$&quot;* #,##0_);_(&quot;$&quot;* \(#,##0\);_(&quot;$&quot;* &quot;-&quot;??_);_(@_)"/>
  </numFmts>
  <fonts count="31" x14ac:knownFonts="1">
    <font>
      <sz val="8"/>
      <name val="Tahoma"/>
    </font>
    <font>
      <u val="singleAccounting"/>
      <sz val="8"/>
      <name val="Tahoma"/>
      <family val="2"/>
    </font>
    <font>
      <u val="doubleAccounting"/>
      <sz val="8"/>
      <name val="Tahoma"/>
      <family val="2"/>
    </font>
    <font>
      <sz val="9"/>
      <name val="Arial"/>
      <family val="2"/>
    </font>
    <font>
      <u val="singleAccounting"/>
      <sz val="9"/>
      <name val="Arial"/>
      <family val="2"/>
    </font>
    <font>
      <u val="doubleAccounting"/>
      <sz val="9"/>
      <name val="Arial"/>
      <family val="2"/>
    </font>
    <font>
      <sz val="8"/>
      <name val="Tahoma"/>
      <family val="2"/>
    </font>
    <font>
      <u val="singleAccounting"/>
      <sz val="8"/>
      <name val="Times New Roman"/>
      <family val="1"/>
    </font>
    <font>
      <sz val="8"/>
      <name val="Times New Roman"/>
      <family val="1"/>
    </font>
    <font>
      <u val="doubleAccounting"/>
      <sz val="8"/>
      <name val="Times New Roman"/>
      <family val="1"/>
    </font>
    <font>
      <u val="singleAccounting"/>
      <sz val="8"/>
      <name val="Arial"/>
      <family val="2"/>
    </font>
    <font>
      <b/>
      <u val="singleAccounting"/>
      <sz val="8"/>
      <name val="Arial"/>
      <family val="2"/>
    </font>
    <font>
      <sz val="8"/>
      <name val="Arial"/>
      <family val="2"/>
    </font>
    <font>
      <b/>
      <sz val="8"/>
      <name val="Arial"/>
      <family val="2"/>
    </font>
    <font>
      <u val="doubleAccounting"/>
      <sz val="8"/>
      <name val="Arial"/>
      <family val="2"/>
    </font>
    <font>
      <b/>
      <u val="singleAccounting"/>
      <sz val="9"/>
      <name val="Arial"/>
      <family val="2"/>
    </font>
    <font>
      <b/>
      <sz val="8"/>
      <name val="Tahoma"/>
      <family val="2"/>
    </font>
    <font>
      <b/>
      <sz val="9"/>
      <name val="Arial"/>
      <family val="2"/>
    </font>
    <font>
      <b/>
      <u/>
      <sz val="9"/>
      <name val="Arial"/>
      <family val="2"/>
    </font>
    <font>
      <sz val="10"/>
      <name val="Arial"/>
    </font>
    <font>
      <b/>
      <sz val="10"/>
      <name val="Arial"/>
      <family val="2"/>
    </font>
    <font>
      <sz val="10"/>
      <name val="Arial"/>
      <family val="2"/>
    </font>
    <font>
      <b/>
      <sz val="14"/>
      <name val="Arial"/>
      <family val="2"/>
    </font>
    <font>
      <b/>
      <u/>
      <sz val="10"/>
      <color rgb="FF0000FF"/>
      <name val="Arial"/>
      <family val="2"/>
    </font>
    <font>
      <sz val="11"/>
      <name val="Calibri"/>
      <family val="2"/>
    </font>
    <font>
      <sz val="12"/>
      <name val="Helv"/>
    </font>
    <font>
      <b/>
      <sz val="10"/>
      <color rgb="FF0000FF"/>
      <name val="Arial"/>
      <family val="2"/>
    </font>
    <font>
      <u/>
      <sz val="10"/>
      <name val="Arial"/>
      <family val="2"/>
    </font>
    <font>
      <b/>
      <sz val="10"/>
      <color rgb="FFFF0000"/>
      <name val="Arial"/>
      <family val="2"/>
    </font>
    <font>
      <b/>
      <i/>
      <sz val="8"/>
      <name val="Arial"/>
      <family val="2"/>
    </font>
    <font>
      <sz val="8"/>
      <name val="Tahoma"/>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CC"/>
        <bgColor indexed="64"/>
      </patternFill>
    </fill>
  </fills>
  <borders count="30">
    <border>
      <left/>
      <right/>
      <top/>
      <bottom/>
      <diagonal/>
    </border>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5">
    <xf numFmtId="0" fontId="0" fillId="0" borderId="0"/>
    <xf numFmtId="0" fontId="6" fillId="0" borderId="1"/>
    <xf numFmtId="0" fontId="19" fillId="0" borderId="1"/>
    <xf numFmtId="37" fontId="25" fillId="0" borderId="1"/>
    <xf numFmtId="44" fontId="30" fillId="0" borderId="0" applyFont="0" applyFill="0" applyBorder="0" applyAlignment="0" applyProtection="0"/>
  </cellStyleXfs>
  <cellXfs count="215">
    <xf numFmtId="0" fontId="0" fillId="0" borderId="0" xfId="0"/>
    <xf numFmtId="0" fontId="3" fillId="0" borderId="0" xfId="0" applyFont="1"/>
    <xf numFmtId="0" fontId="4" fillId="0" borderId="1" xfId="0" applyFont="1" applyBorder="1" applyAlignment="1">
      <alignment horizontal="left" wrapText="1"/>
    </xf>
    <xf numFmtId="0" fontId="3" fillId="0" borderId="0" xfId="0" applyFont="1" applyAlignment="1">
      <alignment wrapText="1"/>
    </xf>
    <xf numFmtId="0" fontId="3" fillId="0" borderId="1" xfId="0" applyFont="1" applyBorder="1" applyAlignment="1">
      <alignment horizontal="left"/>
    </xf>
    <xf numFmtId="40" fontId="3" fillId="0" borderId="1" xfId="0" applyNumberFormat="1" applyFont="1" applyBorder="1" applyAlignment="1">
      <alignment horizontal="right"/>
    </xf>
    <xf numFmtId="0" fontId="3" fillId="0" borderId="0" xfId="0" applyFont="1" applyAlignment="1"/>
    <xf numFmtId="0" fontId="3" fillId="0" borderId="1" xfId="0" applyNumberFormat="1" applyFont="1" applyBorder="1" applyAlignment="1">
      <alignment horizontal="left" vertical="top"/>
    </xf>
    <xf numFmtId="40" fontId="3" fillId="0" borderId="1" xfId="0" applyNumberFormat="1" applyFont="1" applyBorder="1" applyAlignment="1">
      <alignment horizontal="right" vertical="top"/>
    </xf>
    <xf numFmtId="0" fontId="3" fillId="0" borderId="1" xfId="0" applyNumberFormat="1" applyFont="1" applyBorder="1" applyAlignment="1">
      <alignment vertical="top"/>
    </xf>
    <xf numFmtId="40" fontId="4" fillId="0" borderId="1" xfId="0" applyNumberFormat="1" applyFont="1" applyBorder="1" applyAlignment="1">
      <alignment horizontal="right" vertical="top"/>
    </xf>
    <xf numFmtId="0" fontId="4" fillId="0" borderId="1" xfId="0" applyNumberFormat="1" applyFont="1" applyBorder="1" applyAlignment="1">
      <alignment vertical="top"/>
    </xf>
    <xf numFmtId="0" fontId="4" fillId="0" borderId="1" xfId="0" applyNumberFormat="1" applyFont="1" applyBorder="1" applyAlignment="1"/>
    <xf numFmtId="40" fontId="5" fillId="0" borderId="1" xfId="0" applyNumberFormat="1" applyFont="1" applyBorder="1" applyAlignment="1">
      <alignment horizontal="right" vertical="top"/>
    </xf>
    <xf numFmtId="0" fontId="5" fillId="0" borderId="1" xfId="0" applyNumberFormat="1" applyFont="1" applyBorder="1" applyAlignment="1"/>
    <xf numFmtId="38" fontId="3" fillId="0" borderId="0" xfId="0" applyNumberFormat="1" applyFont="1"/>
    <xf numFmtId="0" fontId="1" fillId="0" borderId="1" xfId="0" applyNumberFormat="1" applyFont="1" applyBorder="1" applyAlignment="1"/>
    <xf numFmtId="0" fontId="8" fillId="0" borderId="1" xfId="0" applyNumberFormat="1" applyFont="1" applyBorder="1" applyAlignment="1">
      <alignment vertical="top"/>
    </xf>
    <xf numFmtId="0" fontId="7" fillId="0" borderId="1" xfId="0" applyNumberFormat="1" applyFont="1" applyBorder="1" applyAlignment="1">
      <alignment vertical="top"/>
    </xf>
    <xf numFmtId="0" fontId="2" fillId="0" borderId="1" xfId="0" applyNumberFormat="1" applyFont="1" applyBorder="1" applyAlignment="1"/>
    <xf numFmtId="0" fontId="7" fillId="0" borderId="1" xfId="0" applyFont="1" applyBorder="1" applyAlignment="1">
      <alignment horizontal="left"/>
    </xf>
    <xf numFmtId="40" fontId="7" fillId="0" borderId="1" xfId="0" applyNumberFormat="1" applyFont="1" applyBorder="1" applyAlignment="1">
      <alignment horizontal="right"/>
    </xf>
    <xf numFmtId="0" fontId="0" fillId="0" borderId="0" xfId="0" applyAlignment="1"/>
    <xf numFmtId="0" fontId="8" fillId="0" borderId="1" xfId="0" applyNumberFormat="1" applyFont="1" applyBorder="1" applyAlignment="1">
      <alignment horizontal="left" vertical="top"/>
    </xf>
    <xf numFmtId="40" fontId="8" fillId="0" borderId="1" xfId="0" applyNumberFormat="1" applyFont="1" applyBorder="1" applyAlignment="1">
      <alignment horizontal="right" vertical="top"/>
    </xf>
    <xf numFmtId="40" fontId="7" fillId="0" borderId="1" xfId="0" applyNumberFormat="1" applyFont="1" applyBorder="1" applyAlignment="1">
      <alignment horizontal="right" vertical="top"/>
    </xf>
    <xf numFmtId="40" fontId="9" fillId="0" borderId="1" xfId="0" applyNumberFormat="1" applyFont="1" applyBorder="1" applyAlignment="1">
      <alignment horizontal="right" vertical="top"/>
    </xf>
    <xf numFmtId="0" fontId="0" fillId="0" borderId="1" xfId="0" applyBorder="1" applyAlignment="1">
      <alignment horizontal="left"/>
    </xf>
    <xf numFmtId="40" fontId="0" fillId="0" borderId="1" xfId="0" applyNumberFormat="1" applyBorder="1" applyAlignment="1">
      <alignment horizontal="right"/>
    </xf>
    <xf numFmtId="0" fontId="10" fillId="0" borderId="1" xfId="1" applyFont="1" applyBorder="1" applyAlignment="1">
      <alignment horizontal="left"/>
    </xf>
    <xf numFmtId="164" fontId="11" fillId="0" borderId="1" xfId="1" applyNumberFormat="1" applyFont="1" applyBorder="1" applyAlignment="1">
      <alignment horizontal="center"/>
    </xf>
    <xf numFmtId="0" fontId="10" fillId="0" borderId="1" xfId="1" applyNumberFormat="1" applyFont="1" applyBorder="1" applyAlignment="1"/>
    <xf numFmtId="0" fontId="12" fillId="0" borderId="1" xfId="1" applyFont="1" applyAlignment="1"/>
    <xf numFmtId="0" fontId="12" fillId="0" borderId="1" xfId="1" applyNumberFormat="1" applyFont="1" applyBorder="1" applyAlignment="1">
      <alignment horizontal="left" vertical="top"/>
    </xf>
    <xf numFmtId="40" fontId="12" fillId="0" borderId="1" xfId="1" applyNumberFormat="1" applyFont="1" applyBorder="1" applyAlignment="1">
      <alignment horizontal="right" vertical="top"/>
    </xf>
    <xf numFmtId="0" fontId="12" fillId="0" borderId="1" xfId="1" applyNumberFormat="1" applyFont="1" applyBorder="1" applyAlignment="1">
      <alignment vertical="top"/>
    </xf>
    <xf numFmtId="40" fontId="10" fillId="0" borderId="1" xfId="1" applyNumberFormat="1" applyFont="1" applyBorder="1" applyAlignment="1">
      <alignment horizontal="right" vertical="top"/>
    </xf>
    <xf numFmtId="0" fontId="10" fillId="0" borderId="1" xfId="1" applyNumberFormat="1" applyFont="1" applyBorder="1" applyAlignment="1">
      <alignment vertical="top"/>
    </xf>
    <xf numFmtId="0" fontId="13" fillId="0" borderId="1" xfId="1" applyNumberFormat="1" applyFont="1" applyBorder="1" applyAlignment="1">
      <alignment horizontal="right" vertical="top"/>
    </xf>
    <xf numFmtId="40" fontId="13" fillId="0" borderId="1" xfId="1" applyNumberFormat="1" applyFont="1" applyBorder="1" applyAlignment="1">
      <alignment horizontal="right" vertical="top"/>
    </xf>
    <xf numFmtId="0" fontId="13" fillId="0" borderId="1" xfId="1" applyNumberFormat="1" applyFont="1" applyBorder="1" applyAlignment="1">
      <alignment horizontal="left" vertical="top"/>
    </xf>
    <xf numFmtId="0" fontId="12" fillId="0" borderId="1" xfId="1" applyFont="1" applyBorder="1" applyAlignment="1">
      <alignment horizontal="left"/>
    </xf>
    <xf numFmtId="40" fontId="12" fillId="0" borderId="1" xfId="1" applyNumberFormat="1" applyFont="1" applyBorder="1" applyAlignment="1">
      <alignment horizontal="right"/>
    </xf>
    <xf numFmtId="164" fontId="10" fillId="0" borderId="1" xfId="1" applyNumberFormat="1" applyFont="1" applyBorder="1" applyAlignment="1">
      <alignment horizontal="center" wrapText="1"/>
    </xf>
    <xf numFmtId="40" fontId="12" fillId="0" borderId="1" xfId="1" applyNumberFormat="1" applyFont="1" applyAlignment="1"/>
    <xf numFmtId="0" fontId="14" fillId="0" borderId="1" xfId="1" applyNumberFormat="1" applyFont="1" applyBorder="1" applyAlignment="1"/>
    <xf numFmtId="40" fontId="14" fillId="0" borderId="1" xfId="1" applyNumberFormat="1" applyFont="1" applyBorder="1" applyAlignment="1">
      <alignment horizontal="right" vertical="top"/>
    </xf>
    <xf numFmtId="0" fontId="4" fillId="0" borderId="1" xfId="0" applyFont="1" applyBorder="1" applyAlignment="1">
      <alignment horizontal="left"/>
    </xf>
    <xf numFmtId="40" fontId="4" fillId="0" borderId="1" xfId="0" applyNumberFormat="1" applyFont="1" applyBorder="1" applyAlignment="1">
      <alignment horizontal="right"/>
    </xf>
    <xf numFmtId="0" fontId="3" fillId="2" borderId="1" xfId="0" applyNumberFormat="1" applyFont="1" applyFill="1" applyBorder="1" applyAlignment="1">
      <alignment horizontal="left" vertical="top"/>
    </xf>
    <xf numFmtId="40" fontId="15" fillId="3" borderId="1" xfId="0" applyNumberFormat="1" applyFont="1" applyFill="1" applyBorder="1" applyAlignment="1">
      <alignment horizontal="right" vertical="top"/>
    </xf>
    <xf numFmtId="0" fontId="6" fillId="0" borderId="1" xfId="1"/>
    <xf numFmtId="0" fontId="16" fillId="0" borderId="1" xfId="1" applyFont="1"/>
    <xf numFmtId="0" fontId="6" fillId="0" borderId="1" xfId="1" applyFont="1" applyAlignment="1">
      <alignment horizontal="center"/>
    </xf>
    <xf numFmtId="0" fontId="16" fillId="0" borderId="1" xfId="1" applyFont="1" applyAlignment="1">
      <alignment horizontal="center"/>
    </xf>
    <xf numFmtId="0" fontId="8" fillId="0" borderId="1" xfId="1" applyNumberFormat="1" applyFont="1" applyBorder="1" applyAlignment="1">
      <alignment horizontal="left" vertical="top"/>
    </xf>
    <xf numFmtId="40" fontId="6" fillId="0" borderId="1" xfId="1" applyNumberFormat="1"/>
    <xf numFmtId="40" fontId="16" fillId="0" borderId="1" xfId="1" applyNumberFormat="1" applyFont="1"/>
    <xf numFmtId="40" fontId="6" fillId="0" borderId="1" xfId="1" applyNumberFormat="1" applyFont="1"/>
    <xf numFmtId="40" fontId="6" fillId="0" borderId="2" xfId="1" applyNumberFormat="1" applyBorder="1"/>
    <xf numFmtId="40" fontId="16" fillId="0" borderId="2" xfId="1" applyNumberFormat="1" applyFont="1" applyBorder="1"/>
    <xf numFmtId="0" fontId="6" fillId="0" borderId="1" xfId="1" applyFont="1"/>
    <xf numFmtId="40" fontId="3" fillId="2" borderId="1" xfId="0" applyNumberFormat="1" applyFont="1" applyFill="1" applyBorder="1" applyAlignment="1">
      <alignment horizontal="right" vertical="top"/>
    </xf>
    <xf numFmtId="0" fontId="3" fillId="0" borderId="1" xfId="1" applyNumberFormat="1" applyFont="1" applyBorder="1" applyAlignment="1">
      <alignment horizontal="left" vertical="top"/>
    </xf>
    <xf numFmtId="38" fontId="3" fillId="0" borderId="3" xfId="0" applyNumberFormat="1" applyFont="1" applyBorder="1"/>
    <xf numFmtId="0" fontId="17" fillId="2" borderId="1" xfId="0" applyFont="1" applyFill="1" applyBorder="1" applyAlignment="1">
      <alignment horizontal="left"/>
    </xf>
    <xf numFmtId="38" fontId="18" fillId="0" borderId="0" xfId="0" applyNumberFormat="1" applyFont="1" applyAlignment="1">
      <alignment horizontal="center"/>
    </xf>
    <xf numFmtId="40" fontId="18" fillId="0" borderId="1" xfId="0" applyNumberFormat="1" applyFont="1" applyBorder="1" applyAlignment="1">
      <alignment horizontal="center"/>
    </xf>
    <xf numFmtId="0" fontId="18" fillId="0" borderId="0" xfId="0" applyFont="1"/>
    <xf numFmtId="38" fontId="3" fillId="0" borderId="1" xfId="0" applyNumberFormat="1" applyFont="1" applyBorder="1" applyAlignment="1">
      <alignment horizontal="right"/>
    </xf>
    <xf numFmtId="38" fontId="17" fillId="0" borderId="3" xfId="0" applyNumberFormat="1" applyFont="1" applyBorder="1"/>
    <xf numFmtId="40" fontId="6" fillId="2" borderId="1" xfId="1" applyNumberFormat="1" applyFill="1"/>
    <xf numFmtId="0" fontId="16" fillId="2" borderId="1" xfId="1" applyFont="1" applyFill="1" applyAlignment="1">
      <alignment horizontal="right"/>
    </xf>
    <xf numFmtId="38" fontId="6" fillId="0" borderId="1" xfId="1" applyNumberFormat="1"/>
    <xf numFmtId="38" fontId="6" fillId="0" borderId="2" xfId="1" applyNumberFormat="1" applyBorder="1"/>
    <xf numFmtId="0" fontId="16" fillId="0" borderId="1" xfId="1" applyFont="1" applyBorder="1" applyAlignment="1">
      <alignment horizontal="center"/>
    </xf>
    <xf numFmtId="165" fontId="20" fillId="0" borderId="1" xfId="2" applyNumberFormat="1" applyFont="1" applyFill="1"/>
    <xf numFmtId="40" fontId="20" fillId="0" borderId="1" xfId="2" applyNumberFormat="1" applyFont="1" applyFill="1"/>
    <xf numFmtId="40" fontId="19" fillId="0" borderId="1" xfId="2" applyNumberFormat="1" applyFill="1"/>
    <xf numFmtId="40" fontId="19" fillId="0" borderId="1" xfId="2" applyNumberFormat="1" applyFill="1" applyBorder="1"/>
    <xf numFmtId="40" fontId="22" fillId="0" borderId="1" xfId="2" applyNumberFormat="1" applyFont="1" applyFill="1"/>
    <xf numFmtId="40" fontId="19" fillId="4" borderId="1" xfId="2" applyNumberFormat="1" applyFill="1"/>
    <xf numFmtId="40" fontId="23" fillId="0" borderId="1" xfId="2" applyNumberFormat="1" applyFont="1" applyFill="1"/>
    <xf numFmtId="165" fontId="20" fillId="0" borderId="1" xfId="2" applyNumberFormat="1" applyFont="1" applyFill="1" applyAlignment="1">
      <alignment horizontal="left"/>
    </xf>
    <xf numFmtId="40" fontId="20" fillId="0" borderId="1" xfId="2" applyNumberFormat="1" applyFont="1" applyFill="1" applyBorder="1" applyAlignment="1">
      <alignment horizontal="center"/>
    </xf>
    <xf numFmtId="40" fontId="20" fillId="0" borderId="4" xfId="2" applyNumberFormat="1" applyFont="1" applyFill="1" applyBorder="1" applyAlignment="1">
      <alignment horizontal="centerContinuous"/>
    </xf>
    <xf numFmtId="40" fontId="20" fillId="0" borderId="5" xfId="2" applyNumberFormat="1" applyFont="1" applyFill="1" applyBorder="1" applyAlignment="1">
      <alignment horizontal="centerContinuous"/>
    </xf>
    <xf numFmtId="40" fontId="20" fillId="0" borderId="6" xfId="2" applyNumberFormat="1" applyFont="1" applyFill="1" applyBorder="1" applyAlignment="1">
      <alignment horizontal="centerContinuous"/>
    </xf>
    <xf numFmtId="40" fontId="20" fillId="0" borderId="1" xfId="2" applyNumberFormat="1" applyFont="1" applyFill="1" applyBorder="1" applyAlignment="1">
      <alignment horizontal="centerContinuous"/>
    </xf>
    <xf numFmtId="40" fontId="20" fillId="0" borderId="1" xfId="2" applyNumberFormat="1" applyFont="1" applyFill="1" applyAlignment="1">
      <alignment horizontal="center"/>
    </xf>
    <xf numFmtId="40" fontId="20" fillId="3" borderId="1" xfId="2" applyNumberFormat="1" applyFont="1" applyFill="1"/>
    <xf numFmtId="40" fontId="20" fillId="0" borderId="11" xfId="2" applyNumberFormat="1" applyFont="1" applyFill="1" applyBorder="1" applyAlignment="1">
      <alignment horizontal="center"/>
    </xf>
    <xf numFmtId="40" fontId="20" fillId="0" borderId="12" xfId="2" applyNumberFormat="1" applyFont="1" applyFill="1" applyBorder="1" applyAlignment="1">
      <alignment horizontal="center"/>
    </xf>
    <xf numFmtId="40" fontId="20" fillId="0" borderId="13" xfId="2" applyNumberFormat="1" applyFont="1" applyFill="1" applyBorder="1" applyAlignment="1">
      <alignment horizontal="center"/>
    </xf>
    <xf numFmtId="40" fontId="20" fillId="5" borderId="11" xfId="2" applyNumberFormat="1" applyFont="1" applyFill="1" applyBorder="1" applyAlignment="1">
      <alignment horizontal="center"/>
    </xf>
    <xf numFmtId="40" fontId="20" fillId="4" borderId="12" xfId="2" applyNumberFormat="1" applyFont="1" applyFill="1" applyBorder="1" applyAlignment="1">
      <alignment horizontal="center"/>
    </xf>
    <xf numFmtId="40" fontId="20" fillId="5" borderId="14" xfId="2" applyNumberFormat="1" applyFont="1" applyFill="1" applyBorder="1" applyAlignment="1">
      <alignment horizontal="center"/>
    </xf>
    <xf numFmtId="40" fontId="20" fillId="5" borderId="12" xfId="2" applyNumberFormat="1" applyFont="1" applyFill="1" applyBorder="1" applyAlignment="1">
      <alignment horizontal="center"/>
    </xf>
    <xf numFmtId="40" fontId="20" fillId="5" borderId="13" xfId="2" applyNumberFormat="1" applyFont="1" applyFill="1" applyBorder="1" applyAlignment="1">
      <alignment horizontal="center"/>
    </xf>
    <xf numFmtId="40" fontId="20" fillId="5" borderId="1" xfId="2" applyNumberFormat="1" applyFont="1" applyFill="1" applyAlignment="1">
      <alignment horizontal="center"/>
    </xf>
    <xf numFmtId="40" fontId="20" fillId="3" borderId="1" xfId="2" applyNumberFormat="1" applyFont="1" applyFill="1" applyAlignment="1">
      <alignment horizontal="center"/>
    </xf>
    <xf numFmtId="40" fontId="20" fillId="0" borderId="15" xfId="2" applyNumberFormat="1" applyFont="1" applyFill="1" applyBorder="1" applyAlignment="1">
      <alignment horizontal="center"/>
    </xf>
    <xf numFmtId="40" fontId="20" fillId="0" borderId="16" xfId="2" applyNumberFormat="1" applyFont="1" applyFill="1" applyBorder="1" applyAlignment="1">
      <alignment horizontal="center"/>
    </xf>
    <xf numFmtId="40" fontId="20" fillId="4" borderId="1" xfId="2" applyNumberFormat="1" applyFont="1" applyFill="1" applyBorder="1" applyAlignment="1">
      <alignment horizontal="center"/>
    </xf>
    <xf numFmtId="40" fontId="20" fillId="5" borderId="17" xfId="2" applyNumberFormat="1" applyFont="1" applyFill="1" applyBorder="1" applyAlignment="1">
      <alignment horizontal="center"/>
    </xf>
    <xf numFmtId="40" fontId="20" fillId="5" borderId="15" xfId="2" applyNumberFormat="1" applyFont="1" applyFill="1" applyBorder="1" applyAlignment="1">
      <alignment horizontal="center"/>
    </xf>
    <xf numFmtId="40" fontId="20" fillId="5" borderId="1" xfId="2" applyNumberFormat="1" applyFont="1" applyFill="1" applyBorder="1" applyAlignment="1">
      <alignment horizontal="center"/>
    </xf>
    <xf numFmtId="40" fontId="20" fillId="5" borderId="16" xfId="2" applyNumberFormat="1" applyFont="1" applyFill="1" applyBorder="1" applyAlignment="1">
      <alignment horizontal="center"/>
    </xf>
    <xf numFmtId="40" fontId="20" fillId="0" borderId="18" xfId="2" applyNumberFormat="1" applyFont="1" applyFill="1" applyBorder="1" applyAlignment="1">
      <alignment horizontal="center"/>
    </xf>
    <xf numFmtId="40" fontId="20" fillId="0" borderId="2" xfId="2" applyNumberFormat="1" applyFont="1" applyFill="1" applyBorder="1" applyAlignment="1">
      <alignment horizontal="center"/>
    </xf>
    <xf numFmtId="40" fontId="20" fillId="0" borderId="19" xfId="2" applyNumberFormat="1" applyFont="1" applyFill="1" applyBorder="1" applyAlignment="1">
      <alignment horizontal="center"/>
    </xf>
    <xf numFmtId="40" fontId="20" fillId="4" borderId="2" xfId="2" applyNumberFormat="1" applyFont="1" applyFill="1" applyBorder="1" applyAlignment="1">
      <alignment horizontal="center"/>
    </xf>
    <xf numFmtId="40" fontId="20" fillId="5" borderId="20" xfId="2" applyNumberFormat="1" applyFont="1" applyFill="1" applyBorder="1" applyAlignment="1">
      <alignment horizontal="center"/>
    </xf>
    <xf numFmtId="40" fontId="20" fillId="5" borderId="18" xfId="2" applyNumberFormat="1" applyFont="1" applyFill="1" applyBorder="1" applyAlignment="1">
      <alignment horizontal="center"/>
    </xf>
    <xf numFmtId="40" fontId="20" fillId="5" borderId="2" xfId="2" applyNumberFormat="1" applyFont="1" applyFill="1" applyBorder="1" applyAlignment="1">
      <alignment horizontal="center"/>
    </xf>
    <xf numFmtId="40" fontId="20" fillId="5" borderId="19" xfId="2" applyNumberFormat="1" applyFont="1" applyFill="1" applyBorder="1" applyAlignment="1">
      <alignment horizontal="center"/>
    </xf>
    <xf numFmtId="40" fontId="20" fillId="4" borderId="1" xfId="2" applyNumberFormat="1" applyFont="1" applyFill="1" applyAlignment="1">
      <alignment horizontal="center"/>
    </xf>
    <xf numFmtId="40" fontId="21" fillId="0" borderId="1" xfId="2" applyNumberFormat="1" applyFont="1" applyFill="1" applyAlignment="1">
      <alignment horizontal="center"/>
    </xf>
    <xf numFmtId="40" fontId="20" fillId="5" borderId="1" xfId="2" applyNumberFormat="1" applyFont="1" applyFill="1"/>
    <xf numFmtId="40" fontId="21" fillId="0" borderId="1" xfId="3" applyNumberFormat="1" applyFont="1" applyFill="1" applyBorder="1" applyAlignment="1" applyProtection="1">
      <alignment horizontal="left"/>
    </xf>
    <xf numFmtId="40" fontId="19" fillId="4" borderId="1" xfId="2" applyNumberFormat="1" applyFill="1" applyBorder="1"/>
    <xf numFmtId="40" fontId="20" fillId="5" borderId="1" xfId="2" applyNumberFormat="1" applyFont="1" applyFill="1" applyBorder="1"/>
    <xf numFmtId="40" fontId="21" fillId="0" borderId="1" xfId="2" applyNumberFormat="1" applyFont="1" applyFill="1" applyBorder="1"/>
    <xf numFmtId="40" fontId="20" fillId="0" borderId="1" xfId="2" applyNumberFormat="1" applyFont="1" applyFill="1" applyBorder="1"/>
    <xf numFmtId="40" fontId="19" fillId="0" borderId="2" xfId="2" applyNumberFormat="1" applyFill="1" applyBorder="1"/>
    <xf numFmtId="40" fontId="19" fillId="4" borderId="2" xfId="2" applyNumberFormat="1" applyFill="1" applyBorder="1"/>
    <xf numFmtId="40" fontId="21" fillId="0" borderId="2" xfId="2" applyNumberFormat="1" applyFont="1" applyFill="1" applyBorder="1"/>
    <xf numFmtId="40" fontId="20" fillId="0" borderId="2" xfId="2" applyNumberFormat="1" applyFont="1" applyFill="1" applyBorder="1"/>
    <xf numFmtId="40" fontId="20" fillId="5" borderId="2" xfId="2" applyNumberFormat="1" applyFont="1" applyFill="1" applyBorder="1"/>
    <xf numFmtId="40" fontId="20" fillId="3" borderId="2" xfId="2" applyNumberFormat="1" applyFont="1" applyFill="1" applyBorder="1"/>
    <xf numFmtId="40" fontId="19" fillId="0" borderId="1" xfId="2" applyNumberFormat="1" applyFill="1" applyAlignment="1">
      <alignment horizontal="right"/>
    </xf>
    <xf numFmtId="40" fontId="19" fillId="0" borderId="1" xfId="2" applyNumberFormat="1" applyFill="1" applyBorder="1" applyAlignment="1">
      <alignment horizontal="right"/>
    </xf>
    <xf numFmtId="40" fontId="20" fillId="0" borderId="1" xfId="2" applyNumberFormat="1" applyFont="1" applyFill="1" applyBorder="1" applyAlignment="1">
      <alignment horizontal="right"/>
    </xf>
    <xf numFmtId="40" fontId="20" fillId="3" borderId="1" xfId="2" applyNumberFormat="1" applyFont="1" applyFill="1" applyBorder="1"/>
    <xf numFmtId="40" fontId="19" fillId="0" borderId="1" xfId="2" applyNumberFormat="1" applyFill="1" applyAlignment="1">
      <alignment horizontal="center"/>
    </xf>
    <xf numFmtId="40" fontId="20" fillId="0" borderId="1" xfId="2" applyNumberFormat="1" applyFont="1" applyFill="1" applyAlignment="1">
      <alignment horizontal="right"/>
    </xf>
    <xf numFmtId="40" fontId="21" fillId="0" borderId="1" xfId="2" applyNumberFormat="1" applyFont="1" applyFill="1" applyAlignment="1">
      <alignment horizontal="right"/>
    </xf>
    <xf numFmtId="40" fontId="20" fillId="0" borderId="21" xfId="2" applyNumberFormat="1" applyFont="1" applyFill="1" applyBorder="1" applyAlignment="1">
      <alignment horizontal="center"/>
    </xf>
    <xf numFmtId="40" fontId="20" fillId="4" borderId="1" xfId="2" applyNumberFormat="1" applyFont="1" applyFill="1"/>
    <xf numFmtId="40" fontId="26" fillId="0" borderId="1" xfId="2" applyNumberFormat="1" applyFont="1" applyFill="1" applyAlignment="1">
      <alignment horizontal="right"/>
    </xf>
    <xf numFmtId="40" fontId="20" fillId="0" borderId="2" xfId="2" quotePrefix="1" applyNumberFormat="1" applyFont="1" applyFill="1" applyBorder="1" applyAlignment="1">
      <alignment horizontal="center"/>
    </xf>
    <xf numFmtId="40" fontId="21" fillId="0" borderId="1" xfId="2" applyNumberFormat="1" applyFont="1" applyFill="1" applyBorder="1" applyAlignment="1"/>
    <xf numFmtId="40" fontId="20" fillId="2" borderId="1" xfId="2" applyNumberFormat="1" applyFont="1" applyFill="1" applyBorder="1"/>
    <xf numFmtId="40" fontId="20" fillId="4" borderId="22" xfId="2" applyNumberFormat="1" applyFont="1" applyFill="1" applyBorder="1"/>
    <xf numFmtId="40" fontId="27" fillId="0" borderId="1" xfId="2" applyNumberFormat="1" applyFont="1" applyFill="1" applyAlignment="1">
      <alignment horizontal="right"/>
    </xf>
    <xf numFmtId="40" fontId="26" fillId="0" borderId="1" xfId="2" applyNumberFormat="1" applyFont="1" applyFill="1" applyBorder="1"/>
    <xf numFmtId="40" fontId="19" fillId="5" borderId="23" xfId="2" applyNumberFormat="1" applyFill="1" applyBorder="1"/>
    <xf numFmtId="40" fontId="20" fillId="5" borderId="21" xfId="2" applyNumberFormat="1" applyFont="1" applyFill="1" applyBorder="1"/>
    <xf numFmtId="40" fontId="20" fillId="5" borderId="21" xfId="2" applyNumberFormat="1" applyFont="1" applyFill="1" applyBorder="1" applyAlignment="1">
      <alignment horizontal="right"/>
    </xf>
    <xf numFmtId="40" fontId="20" fillId="5" borderId="24" xfId="2" applyNumberFormat="1" applyFont="1" applyFill="1" applyBorder="1"/>
    <xf numFmtId="40" fontId="19" fillId="5" borderId="25" xfId="2" applyNumberFormat="1" applyFill="1" applyBorder="1"/>
    <xf numFmtId="40" fontId="20" fillId="5" borderId="1" xfId="2" applyNumberFormat="1" applyFont="1" applyFill="1" applyBorder="1" applyAlignment="1">
      <alignment horizontal="right"/>
    </xf>
    <xf numFmtId="40" fontId="20" fillId="2" borderId="26" xfId="2" applyNumberFormat="1" applyFont="1" applyFill="1" applyBorder="1"/>
    <xf numFmtId="40" fontId="19" fillId="5" borderId="27" xfId="2" applyNumberFormat="1" applyFill="1" applyBorder="1"/>
    <xf numFmtId="0" fontId="20" fillId="5" borderId="7" xfId="2" applyFont="1" applyFill="1" applyBorder="1"/>
    <xf numFmtId="40" fontId="20" fillId="5" borderId="7" xfId="2" applyNumberFormat="1" applyFont="1" applyFill="1" applyBorder="1" applyAlignment="1">
      <alignment horizontal="right"/>
    </xf>
    <xf numFmtId="40" fontId="20" fillId="5" borderId="7" xfId="2" applyNumberFormat="1" applyFont="1" applyFill="1" applyBorder="1"/>
    <xf numFmtId="40" fontId="26" fillId="4" borderId="28" xfId="2" applyNumberFormat="1" applyFont="1" applyFill="1" applyBorder="1"/>
    <xf numFmtId="0" fontId="20" fillId="0" borderId="1" xfId="2" applyFont="1" applyFill="1" applyBorder="1"/>
    <xf numFmtId="40" fontId="21" fillId="0" borderId="1" xfId="2" applyNumberFormat="1" applyFont="1" applyFill="1" applyBorder="1" applyAlignment="1">
      <alignment horizontal="right"/>
    </xf>
    <xf numFmtId="1" fontId="20" fillId="0" borderId="1" xfId="2" applyNumberFormat="1" applyFont="1" applyFill="1" applyBorder="1" applyAlignment="1">
      <alignment horizontal="right"/>
    </xf>
    <xf numFmtId="40" fontId="21" fillId="4" borderId="1" xfId="2" applyNumberFormat="1" applyFont="1" applyFill="1" applyBorder="1"/>
    <xf numFmtId="40" fontId="28" fillId="0" borderId="1" xfId="2" applyNumberFormat="1" applyFont="1" applyFill="1" applyBorder="1"/>
    <xf numFmtId="40" fontId="21" fillId="4" borderId="1" xfId="2" applyNumberFormat="1" applyFont="1" applyFill="1" applyBorder="1" applyAlignment="1">
      <alignment horizontal="right"/>
    </xf>
    <xf numFmtId="40" fontId="19" fillId="0" borderId="1" xfId="2" applyNumberFormat="1" applyAlignment="1">
      <alignment horizontal="right"/>
    </xf>
    <xf numFmtId="0" fontId="20" fillId="0" borderId="1" xfId="2" applyFont="1" applyFill="1" applyBorder="1" applyAlignment="1">
      <alignment horizontal="right"/>
    </xf>
    <xf numFmtId="40" fontId="19" fillId="4" borderId="1" xfId="2" applyNumberFormat="1" applyFill="1" applyBorder="1" applyAlignment="1">
      <alignment horizontal="right"/>
    </xf>
    <xf numFmtId="0" fontId="19" fillId="0" borderId="1" xfId="2" applyFill="1" applyBorder="1"/>
    <xf numFmtId="40" fontId="29" fillId="0" borderId="1" xfId="2" applyNumberFormat="1" applyFont="1" applyFill="1" applyBorder="1" applyAlignment="1">
      <alignment horizontal="center"/>
    </xf>
    <xf numFmtId="0" fontId="21" fillId="0" borderId="1" xfId="2" applyFont="1" applyFill="1" applyBorder="1"/>
    <xf numFmtId="40" fontId="19" fillId="0" borderId="3" xfId="2" applyNumberFormat="1" applyFill="1" applyBorder="1"/>
    <xf numFmtId="40" fontId="29" fillId="0" borderId="1" xfId="2" applyNumberFormat="1" applyFont="1" applyFill="1" applyAlignment="1">
      <alignment horizontal="center"/>
    </xf>
    <xf numFmtId="40" fontId="19" fillId="0" borderId="29" xfId="2" applyNumberFormat="1" applyFill="1" applyBorder="1"/>
    <xf numFmtId="0" fontId="19" fillId="0" borderId="1" xfId="2" applyFill="1"/>
    <xf numFmtId="40" fontId="21" fillId="0" borderId="1" xfId="2" applyNumberFormat="1" applyFont="1" applyFill="1"/>
    <xf numFmtId="40" fontId="19" fillId="0" borderId="1" xfId="2" quotePrefix="1" applyNumberFormat="1" applyFill="1"/>
    <xf numFmtId="0" fontId="6" fillId="0" borderId="1" xfId="1" applyAlignment="1">
      <alignment wrapText="1"/>
    </xf>
    <xf numFmtId="38" fontId="16" fillId="0" borderId="1" xfId="1" applyNumberFormat="1" applyFont="1" applyAlignment="1">
      <alignment horizontal="center"/>
    </xf>
    <xf numFmtId="0" fontId="16" fillId="0" borderId="1" xfId="1" applyFont="1" applyAlignment="1">
      <alignment horizontal="center" wrapText="1"/>
    </xf>
    <xf numFmtId="0" fontId="16" fillId="0" borderId="1" xfId="1" applyFont="1" applyAlignment="1">
      <alignment wrapText="1"/>
    </xf>
    <xf numFmtId="38" fontId="16" fillId="0" borderId="1" xfId="1" applyNumberFormat="1" applyFont="1"/>
    <xf numFmtId="38" fontId="16" fillId="0" borderId="2" xfId="1" applyNumberFormat="1" applyFont="1" applyBorder="1"/>
    <xf numFmtId="0" fontId="12" fillId="0" borderId="1" xfId="0" applyNumberFormat="1" applyFont="1" applyBorder="1" applyAlignment="1">
      <alignment horizontal="left" vertical="top"/>
    </xf>
    <xf numFmtId="40" fontId="12" fillId="0" borderId="1" xfId="0" applyNumberFormat="1" applyFont="1" applyBorder="1" applyAlignment="1">
      <alignment horizontal="right" vertical="top"/>
    </xf>
    <xf numFmtId="40" fontId="10" fillId="0" borderId="2" xfId="0" applyNumberFormat="1" applyFont="1" applyBorder="1" applyAlignment="1">
      <alignment horizontal="right" vertical="top"/>
    </xf>
    <xf numFmtId="40" fontId="10" fillId="0" borderId="1" xfId="0" applyNumberFormat="1" applyFont="1" applyBorder="1" applyAlignment="1">
      <alignment horizontal="right" vertical="top"/>
    </xf>
    <xf numFmtId="40" fontId="14" fillId="0" borderId="1" xfId="0" applyNumberFormat="1" applyFont="1" applyBorder="1" applyAlignment="1">
      <alignment horizontal="right" vertical="top"/>
    </xf>
    <xf numFmtId="0" fontId="12" fillId="0" borderId="1" xfId="1" applyFont="1"/>
    <xf numFmtId="164" fontId="15" fillId="0" borderId="1" xfId="0" applyNumberFormat="1" applyFont="1" applyBorder="1" applyAlignment="1">
      <alignment horizontal="center" wrapText="1"/>
    </xf>
    <xf numFmtId="0" fontId="15" fillId="0" borderId="1" xfId="0" applyNumberFormat="1" applyFont="1" applyBorder="1" applyAlignment="1">
      <alignment horizontal="center" wrapText="1"/>
    </xf>
    <xf numFmtId="40" fontId="3" fillId="0" borderId="1" xfId="0" applyNumberFormat="1" applyFont="1" applyBorder="1" applyAlignment="1">
      <alignment vertical="top"/>
    </xf>
    <xf numFmtId="38" fontId="3" fillId="0" borderId="0" xfId="0" applyNumberFormat="1" applyFont="1" applyAlignment="1"/>
    <xf numFmtId="40" fontId="5" fillId="0" borderId="1" xfId="0" applyNumberFormat="1" applyFont="1" applyBorder="1" applyAlignment="1"/>
    <xf numFmtId="40" fontId="17" fillId="2" borderId="1" xfId="0" applyNumberFormat="1" applyFont="1" applyFill="1" applyBorder="1" applyAlignment="1">
      <alignment horizontal="left"/>
    </xf>
    <xf numFmtId="40" fontId="17" fillId="2" borderId="1" xfId="0" applyNumberFormat="1" applyFont="1" applyFill="1" applyBorder="1" applyAlignment="1">
      <alignment horizontal="right"/>
    </xf>
    <xf numFmtId="0" fontId="17" fillId="2" borderId="0" xfId="0" applyFont="1" applyFill="1" applyAlignment="1"/>
    <xf numFmtId="40" fontId="16" fillId="2" borderId="1" xfId="1" applyNumberFormat="1" applyFont="1" applyFill="1" applyAlignment="1">
      <alignment horizontal="center" wrapText="1"/>
    </xf>
    <xf numFmtId="0" fontId="16" fillId="0" borderId="4" xfId="1" applyFont="1" applyBorder="1" applyAlignment="1">
      <alignment horizontal="center"/>
    </xf>
    <xf numFmtId="0" fontId="16" fillId="0" borderId="5" xfId="1" applyFont="1" applyBorder="1" applyAlignment="1">
      <alignment horizontal="center"/>
    </xf>
    <xf numFmtId="0" fontId="16" fillId="0" borderId="6" xfId="1" applyFont="1" applyBorder="1" applyAlignment="1">
      <alignment horizontal="center"/>
    </xf>
    <xf numFmtId="40" fontId="20" fillId="0" borderId="8" xfId="2" applyNumberFormat="1" applyFont="1" applyFill="1" applyBorder="1" applyAlignment="1">
      <alignment horizontal="center"/>
    </xf>
    <xf numFmtId="40" fontId="20" fillId="0" borderId="9" xfId="2" applyNumberFormat="1" applyFont="1" applyFill="1" applyBorder="1" applyAlignment="1">
      <alignment horizontal="center"/>
    </xf>
    <xf numFmtId="40" fontId="20" fillId="0" borderId="10" xfId="2" applyNumberFormat="1" applyFont="1" applyFill="1" applyBorder="1" applyAlignment="1">
      <alignment horizontal="center"/>
    </xf>
    <xf numFmtId="40" fontId="20" fillId="0" borderId="4" xfId="2" applyNumberFormat="1" applyFont="1" applyFill="1" applyBorder="1" applyAlignment="1">
      <alignment horizontal="center"/>
    </xf>
    <xf numFmtId="40" fontId="20" fillId="0" borderId="5" xfId="2" applyNumberFormat="1" applyFont="1" applyFill="1" applyBorder="1" applyAlignment="1">
      <alignment horizontal="center"/>
    </xf>
    <xf numFmtId="40" fontId="20" fillId="0" borderId="6" xfId="2" applyNumberFormat="1" applyFont="1" applyFill="1" applyBorder="1" applyAlignment="1">
      <alignment horizontal="center"/>
    </xf>
    <xf numFmtId="40" fontId="21" fillId="4" borderId="1" xfId="2" applyNumberFormat="1" applyFont="1" applyFill="1" applyAlignment="1">
      <alignment horizontal="center" wrapText="1"/>
    </xf>
    <xf numFmtId="40" fontId="21" fillId="4" borderId="7" xfId="2" applyNumberFormat="1" applyFont="1" applyFill="1" applyBorder="1" applyAlignment="1">
      <alignment horizontal="center" wrapText="1"/>
    </xf>
    <xf numFmtId="40" fontId="20" fillId="5" borderId="8" xfId="2" applyNumberFormat="1" applyFont="1" applyFill="1" applyBorder="1" applyAlignment="1">
      <alignment horizontal="center"/>
    </xf>
    <xf numFmtId="40" fontId="20" fillId="5" borderId="9" xfId="2" applyNumberFormat="1" applyFont="1" applyFill="1" applyBorder="1" applyAlignment="1">
      <alignment horizontal="center"/>
    </xf>
    <xf numFmtId="40" fontId="19" fillId="5" borderId="10" xfId="2" applyNumberFormat="1" applyFill="1" applyBorder="1" applyAlignment="1">
      <alignment horizontal="center"/>
    </xf>
    <xf numFmtId="0" fontId="24" fillId="0" borderId="1" xfId="2" applyFont="1" applyAlignment="1">
      <alignment horizontal="left" vertical="center" wrapText="1"/>
    </xf>
    <xf numFmtId="0" fontId="3" fillId="0" borderId="0" xfId="0" applyFont="1" applyAlignment="1">
      <alignment horizontal="center"/>
    </xf>
    <xf numFmtId="167" fontId="3" fillId="0" borderId="0" xfId="4" applyNumberFormat="1" applyFont="1"/>
    <xf numFmtId="167" fontId="3" fillId="0" borderId="0" xfId="0" applyNumberFormat="1" applyFont="1"/>
  </cellXfs>
  <cellStyles count="5">
    <cellStyle name="Currency" xfId="4" builtinId="4"/>
    <cellStyle name="Normal" xfId="0" builtinId="0"/>
    <cellStyle name="Normal 2" xfId="1"/>
    <cellStyle name="Normal 3" xfId="2"/>
    <cellStyle name="Normal_FEB-RAT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6EB50.DD5710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39</xdr:col>
      <xdr:colOff>22406</xdr:colOff>
      <xdr:row>19</xdr:row>
      <xdr:rowOff>0</xdr:rowOff>
    </xdr:from>
    <xdr:to>
      <xdr:col>44</xdr:col>
      <xdr:colOff>209158</xdr:colOff>
      <xdr:row>27</xdr:row>
      <xdr:rowOff>56031</xdr:rowOff>
    </xdr:to>
    <xdr:pic>
      <xdr:nvPicPr>
        <xdr:cNvPr id="2" name="Picture 7" descr="cid:image002.jpg@01D6EB50.DD5710B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2264531" y="3228975"/>
          <a:ext cx="3444302" cy="1351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T108/Bud2003/TDMHMR%20Reports/Final/Final/AM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Budget\2013%20Budget\Unit%20Template%20-%20B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NIT108/COSTACCT/FY05%20Annual/Payroll%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hilip/Local%20Settings/Temporary%20Internet%20Files/Content.IE5/KOHGFF6S/20090828%20Last%20User%20List%20Harold%20Williams-w4672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SERS\UNIT108\2019%20Audit\2019%20Annual%20Report%20-%20ex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USERS\UNIT108\2020%20Audit\2020%20Audit%20Schedules\Statement%20of%20Activities%20-%20F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H"/>
      <sheetName val="Sheet2"/>
      <sheetName val="Sheet3"/>
      <sheetName val="Sheet4"/>
      <sheetName val="Sheet5"/>
      <sheetName val="Sheet6"/>
      <sheetName val="Sheet7"/>
      <sheetName val="Sheet8"/>
      <sheetName val="Sheet9"/>
      <sheetName val="Sheet10"/>
    </sheetNames>
    <sheetDataSet>
      <sheetData sheetId="0">
        <row r="2">
          <cell r="I2" t="str">
            <v>113, 116</v>
          </cell>
          <cell r="J2">
            <v>105109</v>
          </cell>
          <cell r="N2" t="str">
            <v>ASSESSMENT</v>
          </cell>
          <cell r="T2" t="str">
            <v xml:space="preserve"> </v>
          </cell>
          <cell r="W2" t="str">
            <v xml:space="preserve">SERVICE </v>
          </cell>
          <cell r="AF2" t="str">
            <v>1.2</v>
          </cell>
          <cell r="AK2" t="str">
            <v>SUPPORTED</v>
          </cell>
          <cell r="AP2" t="str">
            <v>SUPPORTED</v>
          </cell>
          <cell r="AU2" t="str">
            <v>CRISIS</v>
          </cell>
          <cell r="BA2" t="str">
            <v>NEW GEN</v>
          </cell>
          <cell r="BB2" t="str">
            <v>ALL OTHER</v>
          </cell>
          <cell r="BQ2" t="str">
            <v>MR UNIT</v>
          </cell>
          <cell r="BR2" t="str">
            <v>Non-Med</v>
          </cell>
          <cell r="BS2" t="str">
            <v>IHFS</v>
          </cell>
          <cell r="BX2" t="str">
            <v xml:space="preserve">OTHER </v>
          </cell>
          <cell r="BY2" t="str">
            <v>Maint:</v>
          </cell>
          <cell r="BZ2">
            <v>7.8619999999999995E-2</v>
          </cell>
        </row>
        <row r="3">
          <cell r="G3" t="str">
            <v>TOTAL</v>
          </cell>
          <cell r="H3" t="str">
            <v xml:space="preserve"> </v>
          </cell>
          <cell r="I3" t="str">
            <v xml:space="preserve">MAINT </v>
          </cell>
          <cell r="J3" t="str">
            <v>MEDICAL &amp;</v>
          </cell>
          <cell r="K3" t="str">
            <v>TOTAL</v>
          </cell>
          <cell r="L3" t="str">
            <v xml:space="preserve"> </v>
          </cell>
          <cell r="M3" t="str">
            <v>TOTAL</v>
          </cell>
          <cell r="N3" t="str">
            <v>ADULT</v>
          </cell>
          <cell r="R3">
            <v>411</v>
          </cell>
          <cell r="S3">
            <v>414</v>
          </cell>
          <cell r="T3">
            <v>404</v>
          </cell>
          <cell r="U3">
            <v>251</v>
          </cell>
          <cell r="V3">
            <v>262</v>
          </cell>
          <cell r="W3" t="str">
            <v>COORDINATION</v>
          </cell>
          <cell r="AA3">
            <v>248</v>
          </cell>
          <cell r="AB3">
            <v>251</v>
          </cell>
          <cell r="AC3">
            <v>262</v>
          </cell>
          <cell r="AD3">
            <v>273</v>
          </cell>
          <cell r="AE3">
            <v>422</v>
          </cell>
          <cell r="AF3" t="str">
            <v>ACT</v>
          </cell>
          <cell r="AK3" t="str">
            <v>EMPLOYMENT</v>
          </cell>
          <cell r="AO3">
            <v>275</v>
          </cell>
          <cell r="AP3" t="str">
            <v>HOUSING</v>
          </cell>
          <cell r="AT3">
            <v>273</v>
          </cell>
          <cell r="AU3" t="str">
            <v>RESOLUTION</v>
          </cell>
          <cell r="AY3">
            <v>217</v>
          </cell>
          <cell r="AZ3">
            <v>262</v>
          </cell>
          <cell r="BA3" t="str">
            <v>MEDICATIONS</v>
          </cell>
          <cell r="BB3" t="str">
            <v>MH ADULT</v>
          </cell>
          <cell r="BF3">
            <v>248</v>
          </cell>
          <cell r="BG3">
            <v>251</v>
          </cell>
          <cell r="BH3">
            <v>264</v>
          </cell>
          <cell r="BI3">
            <v>422</v>
          </cell>
          <cell r="BJ3">
            <v>463</v>
          </cell>
          <cell r="BK3">
            <v>123</v>
          </cell>
          <cell r="BL3">
            <v>801</v>
          </cell>
          <cell r="BM3">
            <v>803</v>
          </cell>
          <cell r="BN3">
            <v>805</v>
          </cell>
          <cell r="BO3">
            <v>806</v>
          </cell>
          <cell r="BP3">
            <v>811</v>
          </cell>
          <cell r="BQ3">
            <v>834</v>
          </cell>
          <cell r="BR3" t="str">
            <v>Costs</v>
          </cell>
          <cell r="BS3" t="str">
            <v>TOTAL</v>
          </cell>
          <cell r="BW3" t="str">
            <v xml:space="preserve"> </v>
          </cell>
          <cell r="BX3" t="str">
            <v>SERVICES</v>
          </cell>
          <cell r="BY3" t="str">
            <v>Prog Ind:</v>
          </cell>
          <cell r="BZ3">
            <v>8.5229999999999993E-3</v>
          </cell>
          <cell r="CB3" t="str">
            <v xml:space="preserve"> </v>
          </cell>
        </row>
        <row r="4">
          <cell r="F4" t="str">
            <v>TOTAL</v>
          </cell>
          <cell r="G4" t="str">
            <v>AMH</v>
          </cell>
          <cell r="H4">
            <v>103</v>
          </cell>
          <cell r="I4" t="str">
            <v xml:space="preserve"> </v>
          </cell>
          <cell r="J4" t="str">
            <v>EVAL</v>
          </cell>
          <cell r="K4" t="str">
            <v>PROG</v>
          </cell>
          <cell r="L4" t="str">
            <v>ADMIN</v>
          </cell>
          <cell r="M4" t="str">
            <v>AMH</v>
          </cell>
          <cell r="N4" t="str">
            <v>TOTAL</v>
          </cell>
          <cell r="P4" t="str">
            <v>PROG</v>
          </cell>
          <cell r="Q4" t="str">
            <v>TOTAL</v>
          </cell>
          <cell r="R4" t="str">
            <v xml:space="preserve"> </v>
          </cell>
          <cell r="S4" t="str">
            <v>No MR GR</v>
          </cell>
          <cell r="W4" t="str">
            <v>TOTAL</v>
          </cell>
          <cell r="Y4" t="str">
            <v>PROG</v>
          </cell>
          <cell r="Z4" t="str">
            <v>TOTAL</v>
          </cell>
          <cell r="AD4" t="str">
            <v xml:space="preserve"> </v>
          </cell>
          <cell r="AE4" t="str">
            <v>SRV COORD</v>
          </cell>
          <cell r="AH4" t="str">
            <v>PROG</v>
          </cell>
          <cell r="AI4" t="str">
            <v>TOTAL</v>
          </cell>
          <cell r="AJ4">
            <v>271</v>
          </cell>
          <cell r="AK4" t="str">
            <v>TOTAL</v>
          </cell>
          <cell r="AM4" t="str">
            <v>PROG</v>
          </cell>
          <cell r="AN4" t="str">
            <v>TOTAL</v>
          </cell>
          <cell r="AP4" t="str">
            <v>TOTAL</v>
          </cell>
          <cell r="AR4" t="str">
            <v>PROG</v>
          </cell>
          <cell r="AS4" t="str">
            <v>TOTAL</v>
          </cell>
          <cell r="AU4" t="str">
            <v>TOTAL</v>
          </cell>
          <cell r="AW4" t="str">
            <v>PROG</v>
          </cell>
          <cell r="AX4" t="str">
            <v>TOTAL</v>
          </cell>
          <cell r="BA4" t="str">
            <v>MEDS ONLY</v>
          </cell>
          <cell r="BB4" t="str">
            <v>COMM PRIORITY</v>
          </cell>
          <cell r="BD4" t="str">
            <v>PROG</v>
          </cell>
          <cell r="BE4" t="str">
            <v>TOTAL</v>
          </cell>
          <cell r="BF4" t="str">
            <v>No Srv Coor</v>
          </cell>
          <cell r="BG4" t="str">
            <v xml:space="preserve"> </v>
          </cell>
          <cell r="BH4" t="str">
            <v xml:space="preserve"> </v>
          </cell>
          <cell r="BI4" t="str">
            <v xml:space="preserve"> </v>
          </cell>
          <cell r="BJ4" t="str">
            <v xml:space="preserve"> </v>
          </cell>
          <cell r="BK4" t="str">
            <v>FEMA</v>
          </cell>
          <cell r="BM4" t="str">
            <v xml:space="preserve"> </v>
          </cell>
          <cell r="BN4" t="str">
            <v xml:space="preserve"> </v>
          </cell>
          <cell r="BO4" t="str">
            <v xml:space="preserve"> </v>
          </cell>
          <cell r="BQ4" t="str">
            <v>REHAB</v>
          </cell>
          <cell r="BR4">
            <v>430</v>
          </cell>
          <cell r="BS4" t="str">
            <v xml:space="preserve"> </v>
          </cell>
          <cell r="BU4" t="str">
            <v>PROG</v>
          </cell>
          <cell r="BV4" t="str">
            <v>TOTAL</v>
          </cell>
          <cell r="BW4">
            <v>205</v>
          </cell>
          <cell r="BX4" t="str">
            <v>NON-PRIORITY</v>
          </cell>
          <cell r="BZ4" t="str">
            <v>PROG</v>
          </cell>
          <cell r="CA4" t="str">
            <v>TOTAL</v>
          </cell>
          <cell r="CB4">
            <v>279</v>
          </cell>
          <cell r="CC4">
            <v>227</v>
          </cell>
          <cell r="CD4">
            <v>244</v>
          </cell>
          <cell r="CE4">
            <v>255</v>
          </cell>
          <cell r="CF4" t="str">
            <v>600's</v>
          </cell>
        </row>
        <row r="5">
          <cell r="F5" t="str">
            <v>AMH</v>
          </cell>
          <cell r="G5" t="str">
            <v>DIRECT</v>
          </cell>
          <cell r="H5" t="str">
            <v xml:space="preserve"> </v>
          </cell>
          <cell r="I5" t="str">
            <v xml:space="preserve"> </v>
          </cell>
          <cell r="J5" t="str">
            <v xml:space="preserve"> </v>
          </cell>
          <cell r="K5" t="str">
            <v>IND</v>
          </cell>
          <cell r="L5">
            <v>198</v>
          </cell>
          <cell r="M5" t="str">
            <v>W/ALLOC</v>
          </cell>
          <cell r="N5" t="str">
            <v xml:space="preserve"> </v>
          </cell>
          <cell r="O5" t="str">
            <v>Admin</v>
          </cell>
          <cell r="P5" t="str">
            <v>IND</v>
          </cell>
          <cell r="Q5" t="str">
            <v>Program</v>
          </cell>
          <cell r="R5" t="str">
            <v xml:space="preserve"> </v>
          </cell>
          <cell r="S5" t="str">
            <v>57% of Exp</v>
          </cell>
          <cell r="W5" t="str">
            <v xml:space="preserve"> </v>
          </cell>
          <cell r="X5" t="str">
            <v>Admin</v>
          </cell>
          <cell r="Y5" t="str">
            <v>IND</v>
          </cell>
          <cell r="Z5" t="str">
            <v>Program</v>
          </cell>
          <cell r="AD5" t="str">
            <v xml:space="preserve"> </v>
          </cell>
          <cell r="AE5" t="str">
            <v>ONLY</v>
          </cell>
          <cell r="AG5" t="str">
            <v>Admin</v>
          </cell>
          <cell r="AH5" t="str">
            <v>IND</v>
          </cell>
          <cell r="AI5" t="str">
            <v>Program</v>
          </cell>
          <cell r="AL5" t="str">
            <v>Admin</v>
          </cell>
          <cell r="AM5" t="str">
            <v>IND</v>
          </cell>
          <cell r="AN5" t="str">
            <v>Program</v>
          </cell>
          <cell r="AQ5" t="str">
            <v>Admin</v>
          </cell>
          <cell r="AR5" t="str">
            <v>IND</v>
          </cell>
          <cell r="AS5" t="str">
            <v>Program</v>
          </cell>
          <cell r="AV5" t="str">
            <v>Admin</v>
          </cell>
          <cell r="AW5" t="str">
            <v>IND</v>
          </cell>
          <cell r="AX5" t="str">
            <v>Program</v>
          </cell>
          <cell r="BB5" t="str">
            <v>POP SERVICES</v>
          </cell>
          <cell r="BC5" t="str">
            <v>Admin</v>
          </cell>
          <cell r="BD5" t="str">
            <v>IND</v>
          </cell>
          <cell r="BE5" t="str">
            <v>Program</v>
          </cell>
          <cell r="BF5" t="str">
            <v>GR formula</v>
          </cell>
          <cell r="BK5" t="str">
            <v xml:space="preserve"> </v>
          </cell>
          <cell r="BQ5" t="str">
            <v>ONLY</v>
          </cell>
          <cell r="BT5" t="str">
            <v>Admin</v>
          </cell>
          <cell r="BU5" t="str">
            <v>IND</v>
          </cell>
          <cell r="BV5" t="str">
            <v>Program</v>
          </cell>
          <cell r="BW5" t="str">
            <v xml:space="preserve"> </v>
          </cell>
          <cell r="BX5" t="str">
            <v>POPULATION</v>
          </cell>
          <cell r="BY5" t="str">
            <v>Admin</v>
          </cell>
          <cell r="BZ5" t="str">
            <v>IND</v>
          </cell>
          <cell r="CA5" t="str">
            <v>Program</v>
          </cell>
        </row>
        <row r="6">
          <cell r="F6">
            <v>149.73425980000002</v>
          </cell>
          <cell r="G6">
            <v>149.73425980000002</v>
          </cell>
          <cell r="K6">
            <v>0</v>
          </cell>
          <cell r="M6">
            <v>150.20597980000002</v>
          </cell>
          <cell r="N6">
            <v>23.993759799999999</v>
          </cell>
          <cell r="O6">
            <v>0</v>
          </cell>
          <cell r="P6">
            <v>0</v>
          </cell>
          <cell r="Q6">
            <v>23.993759799999999</v>
          </cell>
          <cell r="R6">
            <v>9.1</v>
          </cell>
          <cell r="S6">
            <v>3.2342597999999998</v>
          </cell>
          <cell r="T6">
            <v>6</v>
          </cell>
          <cell r="U6">
            <v>3.3000000000000003</v>
          </cell>
          <cell r="V6">
            <v>2.3595000000000002</v>
          </cell>
          <cell r="W6">
            <v>9.2763600000000004</v>
          </cell>
          <cell r="X6">
            <v>0</v>
          </cell>
          <cell r="Y6">
            <v>0</v>
          </cell>
          <cell r="Z6">
            <v>9.2763600000000004</v>
          </cell>
          <cell r="AA6">
            <v>0</v>
          </cell>
          <cell r="AB6">
            <v>2.64</v>
          </cell>
          <cell r="AC6">
            <v>0.47189999999999999</v>
          </cell>
          <cell r="AD6">
            <v>0.65195999999999998</v>
          </cell>
          <cell r="AE6">
            <v>5.5124999999999993</v>
          </cell>
          <cell r="AF6">
            <v>12.066000000000001</v>
          </cell>
          <cell r="AG6">
            <v>0</v>
          </cell>
          <cell r="AH6">
            <v>0</v>
          </cell>
          <cell r="AI6">
            <v>12.066000000000001</v>
          </cell>
          <cell r="AJ6">
            <v>12.066000000000001</v>
          </cell>
          <cell r="AK6">
            <v>8.6679999999999993</v>
          </cell>
          <cell r="AL6">
            <v>0</v>
          </cell>
          <cell r="AM6">
            <v>0</v>
          </cell>
          <cell r="AN6">
            <v>8.6679999999999993</v>
          </cell>
          <cell r="AO6">
            <v>8.6679999999999993</v>
          </cell>
          <cell r="AP6">
            <v>10.214039999999999</v>
          </cell>
          <cell r="AQ6">
            <v>0</v>
          </cell>
          <cell r="AR6">
            <v>0</v>
          </cell>
          <cell r="AS6">
            <v>10.214039999999999</v>
          </cell>
          <cell r="AT6">
            <v>10.214039999999999</v>
          </cell>
          <cell r="AU6">
            <v>26.018599999999999</v>
          </cell>
          <cell r="AV6">
            <v>0</v>
          </cell>
          <cell r="AW6">
            <v>0</v>
          </cell>
          <cell r="AX6">
            <v>26.018599999999999</v>
          </cell>
          <cell r="AY6">
            <v>13.12</v>
          </cell>
          <cell r="AZ6">
            <v>12.8986</v>
          </cell>
          <cell r="BB6">
            <v>52.497500000000002</v>
          </cell>
          <cell r="BC6">
            <v>0</v>
          </cell>
          <cell r="BD6">
            <v>0</v>
          </cell>
          <cell r="BE6">
            <v>52.497500000000002</v>
          </cell>
          <cell r="BF6">
            <v>1.91</v>
          </cell>
          <cell r="BG6">
            <v>27.060000000000002</v>
          </cell>
          <cell r="BH6">
            <v>7.29</v>
          </cell>
          <cell r="BI6">
            <v>10.237500000000001</v>
          </cell>
          <cell r="BJ6">
            <v>0</v>
          </cell>
          <cell r="BK6">
            <v>2</v>
          </cell>
          <cell r="BL6">
            <v>0</v>
          </cell>
          <cell r="BM6">
            <v>0</v>
          </cell>
          <cell r="BN6">
            <v>0</v>
          </cell>
          <cell r="BO6">
            <v>0</v>
          </cell>
          <cell r="BP6">
            <v>0</v>
          </cell>
          <cell r="BQ6">
            <v>0</v>
          </cell>
          <cell r="BR6">
            <v>4</v>
          </cell>
          <cell r="BS6">
            <v>0</v>
          </cell>
          <cell r="BT6">
            <v>0</v>
          </cell>
          <cell r="BU6">
            <v>0</v>
          </cell>
          <cell r="BV6">
            <v>0</v>
          </cell>
          <cell r="BX6">
            <v>7.4717200000000004</v>
          </cell>
          <cell r="BY6">
            <v>0</v>
          </cell>
          <cell r="BZ6">
            <v>0.47171999999999997</v>
          </cell>
          <cell r="CA6">
            <v>7</v>
          </cell>
          <cell r="CB6">
            <v>0</v>
          </cell>
          <cell r="CC6">
            <v>3</v>
          </cell>
          <cell r="CF6">
            <v>4</v>
          </cell>
        </row>
        <row r="7">
          <cell r="M7">
            <v>1</v>
          </cell>
          <cell r="N7">
            <v>0.11197001147399992</v>
          </cell>
          <cell r="P7">
            <v>0.11197001147399992</v>
          </cell>
          <cell r="W7">
            <v>5.3969405582737398E-2</v>
          </cell>
          <cell r="Y7">
            <v>5.3969405582737398E-2</v>
          </cell>
          <cell r="AF7">
            <v>7.4236156661402E-2</v>
          </cell>
          <cell r="AH7">
            <v>7.4236156661402E-2</v>
          </cell>
          <cell r="AK7">
            <v>3.6120368284980706E-2</v>
          </cell>
          <cell r="AM7">
            <v>3.6120368284980706E-2</v>
          </cell>
          <cell r="AP7">
            <v>6.8379324960667009E-2</v>
          </cell>
          <cell r="AR7">
            <v>6.8379324960667009E-2</v>
          </cell>
          <cell r="AU7">
            <v>0.16349325628473121</v>
          </cell>
          <cell r="AW7">
            <v>0.16349325628473121</v>
          </cell>
          <cell r="BB7">
            <v>0.48871226182331623</v>
          </cell>
          <cell r="BD7">
            <v>0.48871226182331623</v>
          </cell>
          <cell r="BS7">
            <v>3.1192149281656549E-3</v>
          </cell>
          <cell r="BU7">
            <v>3.1192149281656549E-3</v>
          </cell>
          <cell r="BX7">
            <v>0</v>
          </cell>
          <cell r="BY7" t="str">
            <v xml:space="preserve"> </v>
          </cell>
          <cell r="BZ7">
            <v>0</v>
          </cell>
        </row>
        <row r="8">
          <cell r="BY8">
            <v>8.5229999999999993E-3</v>
          </cell>
        </row>
        <row r="9">
          <cell r="F9">
            <v>4623078.5284798406</v>
          </cell>
          <cell r="G9">
            <v>4326240.0784798404</v>
          </cell>
          <cell r="H9">
            <v>296838.45</v>
          </cell>
          <cell r="I9">
            <v>57183.277245600002</v>
          </cell>
          <cell r="J9">
            <v>83601.266054000007</v>
          </cell>
          <cell r="K9">
            <v>437622.99329960003</v>
          </cell>
          <cell r="L9">
            <v>1099236.01993</v>
          </cell>
          <cell r="M9">
            <v>5912362.8877625605</v>
          </cell>
          <cell r="N9">
            <v>754830.5458250785</v>
          </cell>
          <cell r="O9">
            <v>123081.4697641961</v>
          </cell>
          <cell r="P9">
            <v>49000.651581042403</v>
          </cell>
          <cell r="Q9">
            <v>582748.42447983997</v>
          </cell>
          <cell r="R9">
            <v>201041.46</v>
          </cell>
          <cell r="S9">
            <v>91837.40847984</v>
          </cell>
          <cell r="T9">
            <v>124896.45</v>
          </cell>
          <cell r="U9">
            <v>97385.008000000002</v>
          </cell>
          <cell r="V9">
            <v>67588.097999999998</v>
          </cell>
          <cell r="W9">
            <v>362979.63030847389</v>
          </cell>
          <cell r="X9">
            <v>59325.11459075618</v>
          </cell>
          <cell r="Y9">
            <v>23618.252817717686</v>
          </cell>
          <cell r="Z9">
            <v>280036.26290000003</v>
          </cell>
          <cell r="AA9">
            <v>0</v>
          </cell>
          <cell r="AB9">
            <v>77908.006399999998</v>
          </cell>
          <cell r="AC9">
            <v>13517.6196</v>
          </cell>
          <cell r="AD9">
            <v>20759.6214</v>
          </cell>
          <cell r="AE9">
            <v>167851.01550000001</v>
          </cell>
          <cell r="AF9">
            <v>524089.62647260027</v>
          </cell>
          <cell r="AG9">
            <v>81603.057383379492</v>
          </cell>
          <cell r="AH9">
            <v>32487.449089220787</v>
          </cell>
          <cell r="AI9">
            <v>409999.12</v>
          </cell>
          <cell r="AJ9">
            <v>409999.12</v>
          </cell>
          <cell r="AK9">
            <v>257645.8035599452</v>
          </cell>
          <cell r="AL9">
            <v>39704.809871987993</v>
          </cell>
          <cell r="AM9">
            <v>15807.103687957197</v>
          </cell>
          <cell r="AN9">
            <v>202133.89</v>
          </cell>
          <cell r="AO9">
            <v>202133.89</v>
          </cell>
          <cell r="AP9">
            <v>430323.45048435684</v>
          </cell>
          <cell r="AQ9">
            <v>75165.0170152637</v>
          </cell>
          <cell r="AR9">
            <v>29924.364869093151</v>
          </cell>
          <cell r="AS9">
            <v>325234.0686</v>
          </cell>
          <cell r="AT9">
            <v>325234.0686</v>
          </cell>
          <cell r="AU9">
            <v>963399.03692344599</v>
          </cell>
          <cell r="AV9">
            <v>179717.6763238234</v>
          </cell>
          <cell r="AW9">
            <v>71548.408199622718</v>
          </cell>
          <cell r="AX9">
            <v>712132.95239999995</v>
          </cell>
          <cell r="AY9">
            <v>342651.35</v>
          </cell>
          <cell r="AZ9">
            <v>369481.60239999997</v>
          </cell>
          <cell r="BB9">
            <v>2325955.8445589878</v>
          </cell>
          <cell r="BC9">
            <v>537210.12157765019</v>
          </cell>
          <cell r="BD9">
            <v>213871.72288133748</v>
          </cell>
          <cell r="BE9">
            <v>1574874.0001000001</v>
          </cell>
          <cell r="BF9">
            <v>58957.43</v>
          </cell>
          <cell r="BG9">
            <v>798557.06559999997</v>
          </cell>
          <cell r="BH9">
            <v>182167.05</v>
          </cell>
          <cell r="BI9">
            <v>311723.31450000004</v>
          </cell>
          <cell r="BK9">
            <v>59050.73</v>
          </cell>
          <cell r="BR9">
            <v>164418.41</v>
          </cell>
          <cell r="BS9">
            <v>4793.7935765517059</v>
          </cell>
          <cell r="BT9">
            <v>3428.7534029430553</v>
          </cell>
          <cell r="BU9">
            <v>1365.0401736086508</v>
          </cell>
          <cell r="BV9">
            <v>0</v>
          </cell>
          <cell r="BX9">
            <v>288345.15605311998</v>
          </cell>
          <cell r="BY9">
            <v>28818.174708899995</v>
          </cell>
          <cell r="BZ9">
            <v>20445.621344219999</v>
          </cell>
          <cell r="CA9">
            <v>239081.36</v>
          </cell>
          <cell r="CC9">
            <v>107385.36</v>
          </cell>
          <cell r="CE9">
            <v>131696</v>
          </cell>
          <cell r="CF9">
            <v>131808.49</v>
          </cell>
        </row>
        <row r="10">
          <cell r="F10">
            <v>1120830.1973647799</v>
          </cell>
          <cell r="G10">
            <v>1054176.2473647799</v>
          </cell>
          <cell r="H10">
            <v>66653.95</v>
          </cell>
          <cell r="I10">
            <v>19110.010535000001</v>
          </cell>
          <cell r="J10">
            <v>20542.789413999999</v>
          </cell>
          <cell r="K10">
            <v>106306.74994899999</v>
          </cell>
          <cell r="L10">
            <v>264791.00784499996</v>
          </cell>
          <cell r="M10">
            <v>1438854.7162958502</v>
          </cell>
          <cell r="N10">
            <v>185600.30656294982</v>
          </cell>
          <cell r="O10">
            <v>29648.652186616648</v>
          </cell>
          <cell r="P10">
            <v>11903.168011553169</v>
          </cell>
          <cell r="Q10">
            <v>144048.48636477999</v>
          </cell>
          <cell r="R10">
            <v>45548.74</v>
          </cell>
          <cell r="S10">
            <v>23947.577364779998</v>
          </cell>
          <cell r="T10">
            <v>36858.54</v>
          </cell>
          <cell r="U10">
            <v>22271.052</v>
          </cell>
          <cell r="V10">
            <v>15422.576999999997</v>
          </cell>
          <cell r="W10">
            <v>87955.438001228817</v>
          </cell>
          <cell r="X10">
            <v>14290.613297048603</v>
          </cell>
          <cell r="Y10">
            <v>5737.3121041802287</v>
          </cell>
          <cell r="Z10">
            <v>67927.512599999987</v>
          </cell>
          <cell r="AA10">
            <v>0</v>
          </cell>
          <cell r="AB10">
            <v>17816.8416</v>
          </cell>
          <cell r="AC10">
            <v>3084.5153999999998</v>
          </cell>
          <cell r="AD10">
            <v>6068.3855999999996</v>
          </cell>
          <cell r="AE10">
            <v>40957.769999999997</v>
          </cell>
          <cell r="AF10">
            <v>132044.36128429041</v>
          </cell>
          <cell r="AG10">
            <v>19657.066740911941</v>
          </cell>
          <cell r="AH10">
            <v>7891.8045433784528</v>
          </cell>
          <cell r="AI10">
            <v>104495.49</v>
          </cell>
          <cell r="AJ10">
            <v>104495.49</v>
          </cell>
          <cell r="AK10">
            <v>73590.85768124985</v>
          </cell>
          <cell r="AL10">
            <v>9564.3487219126127</v>
          </cell>
          <cell r="AM10">
            <v>3839.8389593372335</v>
          </cell>
          <cell r="AN10">
            <v>60186.67</v>
          </cell>
          <cell r="AO10">
            <v>60186.67</v>
          </cell>
          <cell r="AP10">
            <v>120446.7885723708</v>
          </cell>
          <cell r="AQ10">
            <v>18106.230372095779</v>
          </cell>
          <cell r="AR10">
            <v>7269.183800275041</v>
          </cell>
          <cell r="AS10">
            <v>95071.374399999986</v>
          </cell>
          <cell r="AT10">
            <v>95071.374399999986</v>
          </cell>
          <cell r="AU10">
            <v>229841.76842170354</v>
          </cell>
          <cell r="AV10">
            <v>43291.544107494854</v>
          </cell>
          <cell r="AW10">
            <v>17380.436714208692</v>
          </cell>
          <cell r="AX10">
            <v>169169.78759999998</v>
          </cell>
          <cell r="AY10">
            <v>84859.7</v>
          </cell>
          <cell r="AZ10">
            <v>84310.087599999984</v>
          </cell>
          <cell r="BB10">
            <v>537757.02096906689</v>
          </cell>
          <cell r="BC10">
            <v>129406.6123544054</v>
          </cell>
          <cell r="BD10">
            <v>51953.41221466149</v>
          </cell>
          <cell r="BE10">
            <v>356396.9964</v>
          </cell>
          <cell r="BF10">
            <v>13246.25</v>
          </cell>
          <cell r="BG10">
            <v>182622.62640000001</v>
          </cell>
          <cell r="BH10">
            <v>39971.69</v>
          </cell>
          <cell r="BI10">
            <v>76064.430000000008</v>
          </cell>
          <cell r="BK10">
            <v>9268.9500000000007</v>
          </cell>
          <cell r="BR10">
            <v>35223.050000000003</v>
          </cell>
          <cell r="BS10">
            <v>1157.5336659198472</v>
          </cell>
          <cell r="BT10">
            <v>825.94006451415294</v>
          </cell>
          <cell r="BU10">
            <v>331.59360140569424</v>
          </cell>
          <cell r="BV10">
            <v>0</v>
          </cell>
          <cell r="BX10">
            <v>70460.641137069993</v>
          </cell>
          <cell r="BY10">
            <v>6941.9063668499994</v>
          </cell>
          <cell r="BZ10">
            <v>6638.8047702199992</v>
          </cell>
          <cell r="CA10">
            <v>56879.93</v>
          </cell>
          <cell r="CC10">
            <v>22010.93</v>
          </cell>
          <cell r="CE10">
            <v>34869</v>
          </cell>
          <cell r="CF10">
            <v>34869</v>
          </cell>
        </row>
        <row r="11">
          <cell r="F11">
            <v>181736.32000000001</v>
          </cell>
          <cell r="G11">
            <v>181736.32000000001</v>
          </cell>
          <cell r="I11">
            <v>0</v>
          </cell>
          <cell r="J11">
            <v>0</v>
          </cell>
          <cell r="K11">
            <v>0</v>
          </cell>
          <cell r="L11">
            <v>0</v>
          </cell>
          <cell r="M11">
            <v>181736.32000000001</v>
          </cell>
          <cell r="N11">
            <v>0</v>
          </cell>
          <cell r="O11">
            <v>0</v>
          </cell>
          <cell r="P11">
            <v>0</v>
          </cell>
          <cell r="Q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K11">
            <v>0</v>
          </cell>
          <cell r="AL11">
            <v>0</v>
          </cell>
          <cell r="AM11">
            <v>0</v>
          </cell>
          <cell r="AN11">
            <v>0</v>
          </cell>
          <cell r="AP11">
            <v>0</v>
          </cell>
          <cell r="AQ11">
            <v>0</v>
          </cell>
          <cell r="AR11">
            <v>0</v>
          </cell>
          <cell r="AS11">
            <v>0</v>
          </cell>
          <cell r="AT11">
            <v>0</v>
          </cell>
          <cell r="AU11">
            <v>0</v>
          </cell>
          <cell r="AV11">
            <v>0</v>
          </cell>
          <cell r="AW11">
            <v>0</v>
          </cell>
          <cell r="AX11">
            <v>0</v>
          </cell>
          <cell r="AZ11">
            <v>0</v>
          </cell>
          <cell r="BB11">
            <v>181736.32000000001</v>
          </cell>
          <cell r="BC11">
            <v>0</v>
          </cell>
          <cell r="BD11">
            <v>0</v>
          </cell>
          <cell r="BE11">
            <v>181736.32000000001</v>
          </cell>
          <cell r="BF11">
            <v>0</v>
          </cell>
          <cell r="BG11">
            <v>0</v>
          </cell>
          <cell r="BI11">
            <v>0</v>
          </cell>
          <cell r="BJ11">
            <v>250</v>
          </cell>
          <cell r="BN11">
            <v>12173.1</v>
          </cell>
          <cell r="BP11">
            <v>169563.22</v>
          </cell>
          <cell r="BR11">
            <v>283.27999999999997</v>
          </cell>
          <cell r="BS11">
            <v>0</v>
          </cell>
          <cell r="BT11">
            <v>0</v>
          </cell>
          <cell r="BU11">
            <v>0</v>
          </cell>
          <cell r="BV11">
            <v>0</v>
          </cell>
          <cell r="BW11">
            <v>445</v>
          </cell>
          <cell r="BX11">
            <v>0</v>
          </cell>
          <cell r="BY11">
            <v>0</v>
          </cell>
          <cell r="BZ11">
            <v>0</v>
          </cell>
          <cell r="CA11">
            <v>0</v>
          </cell>
          <cell r="CC11">
            <v>4750</v>
          </cell>
        </row>
        <row r="12">
          <cell r="F12">
            <v>526300.15</v>
          </cell>
          <cell r="G12">
            <v>526120.33000000007</v>
          </cell>
          <cell r="H12">
            <v>179.82</v>
          </cell>
          <cell r="I12">
            <v>0</v>
          </cell>
          <cell r="J12">
            <v>0</v>
          </cell>
          <cell r="K12">
            <v>179.82</v>
          </cell>
          <cell r="L12">
            <v>0</v>
          </cell>
          <cell r="M12">
            <v>526300.15</v>
          </cell>
          <cell r="N12">
            <v>42037.232447463262</v>
          </cell>
          <cell r="O12">
            <v>0</v>
          </cell>
          <cell r="P12">
            <v>20.134447463254663</v>
          </cell>
          <cell r="Q12">
            <v>42017.098000000005</v>
          </cell>
          <cell r="U12">
            <v>37931.569000000003</v>
          </cell>
          <cell r="V12">
            <v>4085.529</v>
          </cell>
          <cell r="W12">
            <v>38179.50697851189</v>
          </cell>
          <cell r="X12">
            <v>0</v>
          </cell>
          <cell r="Y12">
            <v>9.704778511887838</v>
          </cell>
          <cell r="Z12">
            <v>38169.802200000006</v>
          </cell>
          <cell r="AA12">
            <v>0</v>
          </cell>
          <cell r="AB12">
            <v>30345.2552</v>
          </cell>
          <cell r="AC12">
            <v>817.10579999999993</v>
          </cell>
          <cell r="AD12">
            <v>7.4411999999999994</v>
          </cell>
          <cell r="AE12">
            <v>7000</v>
          </cell>
          <cell r="AF12">
            <v>1631.1691456908532</v>
          </cell>
          <cell r="AG12">
            <v>0</v>
          </cell>
          <cell r="AH12">
            <v>13.349145690853307</v>
          </cell>
          <cell r="AI12">
            <v>1617.82</v>
          </cell>
          <cell r="AJ12">
            <v>1617.82</v>
          </cell>
          <cell r="AK12">
            <v>6.4951646250052306</v>
          </cell>
          <cell r="AL12">
            <v>0</v>
          </cell>
          <cell r="AM12">
            <v>6.4951646250052306</v>
          </cell>
          <cell r="AN12">
            <v>0</v>
          </cell>
          <cell r="AP12">
            <v>128.87477021442712</v>
          </cell>
          <cell r="AQ12">
            <v>0</v>
          </cell>
          <cell r="AR12">
            <v>12.295970214427141</v>
          </cell>
          <cell r="AS12">
            <v>116.57879999999999</v>
          </cell>
          <cell r="AT12">
            <v>116.57879999999999</v>
          </cell>
          <cell r="AU12">
            <v>93284.724557345122</v>
          </cell>
          <cell r="AV12">
            <v>0</v>
          </cell>
          <cell r="AW12">
            <v>29.399357345120364</v>
          </cell>
          <cell r="AX12">
            <v>93255.325200000007</v>
          </cell>
          <cell r="AY12">
            <v>70921.100000000006</v>
          </cell>
          <cell r="AZ12">
            <v>22334.225200000001</v>
          </cell>
          <cell r="BB12">
            <v>336961.58603892109</v>
          </cell>
          <cell r="BC12">
            <v>0</v>
          </cell>
          <cell r="BD12">
            <v>87.880238921068724</v>
          </cell>
          <cell r="BE12">
            <v>336873.7058</v>
          </cell>
          <cell r="BF12">
            <v>31</v>
          </cell>
          <cell r="BG12">
            <v>311038.86580000003</v>
          </cell>
          <cell r="BH12">
            <v>135.6</v>
          </cell>
          <cell r="BI12">
            <v>13000</v>
          </cell>
          <cell r="BJ12">
            <v>4000</v>
          </cell>
          <cell r="BR12">
            <v>8668.24</v>
          </cell>
          <cell r="BS12">
            <v>445.56089722838277</v>
          </cell>
          <cell r="BT12">
            <v>0</v>
          </cell>
          <cell r="BU12">
            <v>0.56089722838274803</v>
          </cell>
          <cell r="BV12">
            <v>445</v>
          </cell>
          <cell r="BW12">
            <v>445</v>
          </cell>
          <cell r="BX12">
            <v>13625</v>
          </cell>
          <cell r="BY12">
            <v>0</v>
          </cell>
          <cell r="BZ12">
            <v>0</v>
          </cell>
          <cell r="CA12">
            <v>13625</v>
          </cell>
          <cell r="CC12">
            <v>13625</v>
          </cell>
        </row>
        <row r="13">
          <cell r="F13">
            <v>825569.97847272013</v>
          </cell>
          <cell r="G13">
            <v>817565.91847272008</v>
          </cell>
          <cell r="H13">
            <v>8004.06</v>
          </cell>
          <cell r="I13">
            <v>338.16602160000002</v>
          </cell>
          <cell r="J13">
            <v>476.04718099999997</v>
          </cell>
          <cell r="K13">
            <v>8818.2732025999994</v>
          </cell>
          <cell r="L13">
            <v>94468.279721999992</v>
          </cell>
          <cell r="M13">
            <v>923449.5323773101</v>
          </cell>
          <cell r="N13">
            <v>52367.794488797357</v>
          </cell>
          <cell r="O13">
            <v>10577.614364401374</v>
          </cell>
          <cell r="P13">
            <v>987.38215167598798</v>
          </cell>
          <cell r="Q13">
            <v>40802.79797272</v>
          </cell>
          <cell r="R13">
            <v>10490.6</v>
          </cell>
          <cell r="S13">
            <v>4001.1084727199996</v>
          </cell>
          <cell r="T13">
            <v>13116.6</v>
          </cell>
          <cell r="U13">
            <v>7277.6690000000008</v>
          </cell>
          <cell r="V13">
            <v>5916.8204999999998</v>
          </cell>
          <cell r="W13">
            <v>26222.41686603061</v>
          </cell>
          <cell r="X13">
            <v>5098.3969030201042</v>
          </cell>
          <cell r="Y13">
            <v>475.91696301050399</v>
          </cell>
          <cell r="Z13">
            <v>20648.102999999999</v>
          </cell>
          <cell r="AA13">
            <v>0</v>
          </cell>
          <cell r="AB13">
            <v>5822.1352000000006</v>
          </cell>
          <cell r="AC13">
            <v>1183.3641</v>
          </cell>
          <cell r="AD13">
            <v>588.05520000000001</v>
          </cell>
          <cell r="AE13">
            <v>13054.548499999999</v>
          </cell>
          <cell r="AF13">
            <v>16364.516723926794</v>
          </cell>
          <cell r="AG13">
            <v>7012.9620129755376</v>
          </cell>
          <cell r="AH13">
            <v>654.63471095125669</v>
          </cell>
          <cell r="AI13">
            <v>8696.92</v>
          </cell>
          <cell r="AJ13">
            <v>8696.92</v>
          </cell>
          <cell r="AK13">
            <v>10964.648330522701</v>
          </cell>
          <cell r="AL13">
            <v>3412.2290548072142</v>
          </cell>
          <cell r="AM13">
            <v>318.51927571548828</v>
          </cell>
          <cell r="AN13">
            <v>7233.9</v>
          </cell>
          <cell r="AO13">
            <v>7233.9</v>
          </cell>
          <cell r="AP13">
            <v>16275.529566498353</v>
          </cell>
          <cell r="AQ13">
            <v>6459.6771975858273</v>
          </cell>
          <cell r="AR13">
            <v>602.98756891252719</v>
          </cell>
          <cell r="AS13">
            <v>9212.8647999999994</v>
          </cell>
          <cell r="AT13">
            <v>9212.8647999999994</v>
          </cell>
          <cell r="AU13">
            <v>161216.32026806808</v>
          </cell>
          <cell r="AV13">
            <v>15444.926667366621</v>
          </cell>
          <cell r="AW13">
            <v>1441.7282007014592</v>
          </cell>
          <cell r="AX13">
            <v>144329.6654</v>
          </cell>
          <cell r="AY13">
            <v>111984.38</v>
          </cell>
          <cell r="AZ13">
            <v>32345.285400000001</v>
          </cell>
          <cell r="BB13">
            <v>207789.27219571493</v>
          </cell>
          <cell r="BC13">
            <v>46167.806653496336</v>
          </cell>
          <cell r="BD13">
            <v>4309.5982422185843</v>
          </cell>
          <cell r="BE13">
            <v>157311.86730000001</v>
          </cell>
          <cell r="BF13">
            <v>6696.61</v>
          </cell>
          <cell r="BG13">
            <v>59676.885800000004</v>
          </cell>
          <cell r="BH13">
            <v>47028.74</v>
          </cell>
          <cell r="BI13">
            <v>24244.161500000002</v>
          </cell>
          <cell r="BJ13">
            <v>14202.53</v>
          </cell>
          <cell r="BR13">
            <v>5462.94</v>
          </cell>
          <cell r="BS13">
            <v>322.17295776118425</v>
          </cell>
          <cell r="BT13">
            <v>294.66686834699118</v>
          </cell>
          <cell r="BU13">
            <v>27.506089414193077</v>
          </cell>
          <cell r="BV13">
            <v>0</v>
          </cell>
          <cell r="BX13">
            <v>431926.86097998999</v>
          </cell>
          <cell r="BY13">
            <v>2476.6322610599996</v>
          </cell>
          <cell r="BZ13">
            <v>120.42871892999999</v>
          </cell>
          <cell r="CA13">
            <v>429329.8</v>
          </cell>
          <cell r="CB13">
            <v>15696.31</v>
          </cell>
          <cell r="CE13">
            <v>7135.23</v>
          </cell>
          <cell r="CF13">
            <v>406498.26</v>
          </cell>
        </row>
        <row r="14">
          <cell r="F14">
            <v>212502.51677134002</v>
          </cell>
          <cell r="G14">
            <v>184185.75677134001</v>
          </cell>
          <cell r="H14">
            <v>28316.76</v>
          </cell>
          <cell r="I14">
            <v>2490.7800280000001</v>
          </cell>
          <cell r="J14">
            <v>2099.9184300000002</v>
          </cell>
          <cell r="K14">
            <v>32907.458458000001</v>
          </cell>
          <cell r="L14">
            <v>139436.37180200001</v>
          </cell>
          <cell r="M14">
            <v>361035.27986870002</v>
          </cell>
          <cell r="N14">
            <v>31974.754923025299</v>
          </cell>
          <cell r="O14">
            <v>15612.69215056286</v>
          </cell>
          <cell r="P14">
            <v>3684.6485011224358</v>
          </cell>
          <cell r="Q14">
            <v>12677.414271340002</v>
          </cell>
          <cell r="R14">
            <v>688.69</v>
          </cell>
          <cell r="S14">
            <v>266.57677133999999</v>
          </cell>
          <cell r="T14">
            <v>10109.790000000001</v>
          </cell>
          <cell r="U14">
            <v>1173.3870000000002</v>
          </cell>
          <cell r="V14">
            <v>438.97049999999996</v>
          </cell>
          <cell r="W14">
            <v>11843.88527498439</v>
          </cell>
          <cell r="X14">
            <v>7525.2981027675069</v>
          </cell>
          <cell r="Y14">
            <v>1775.9959722168842</v>
          </cell>
          <cell r="Z14">
            <v>2542.5911999999998</v>
          </cell>
          <cell r="AA14">
            <v>0</v>
          </cell>
          <cell r="AB14">
            <v>938.70960000000014</v>
          </cell>
          <cell r="AC14">
            <v>87.794099999999986</v>
          </cell>
          <cell r="AD14">
            <v>249.63</v>
          </cell>
          <cell r="AE14">
            <v>1266.4574999999998</v>
          </cell>
          <cell r="AF14">
            <v>17026.573582807436</v>
          </cell>
          <cell r="AG14">
            <v>10351.220341390768</v>
          </cell>
          <cell r="AH14">
            <v>2442.9232414166663</v>
          </cell>
          <cell r="AI14">
            <v>4232.43</v>
          </cell>
          <cell r="AJ14">
            <v>4232.43</v>
          </cell>
          <cell r="AK14">
            <v>8448.112620635402</v>
          </cell>
          <cell r="AL14">
            <v>5036.4931018097395</v>
          </cell>
          <cell r="AM14">
            <v>1188.6295188256634</v>
          </cell>
          <cell r="AN14">
            <v>2222.9899999999998</v>
          </cell>
          <cell r="AO14">
            <v>2222.9899999999998</v>
          </cell>
          <cell r="AP14">
            <v>15695.624774314576</v>
          </cell>
          <cell r="AQ14">
            <v>9534.5649787853454</v>
          </cell>
          <cell r="AR14">
            <v>2250.189795529232</v>
          </cell>
          <cell r="AS14">
            <v>3910.87</v>
          </cell>
          <cell r="AT14">
            <v>3910.87</v>
          </cell>
          <cell r="AU14">
            <v>39471.319409790398</v>
          </cell>
          <cell r="AV14">
            <v>22796.906470437458</v>
          </cell>
          <cell r="AW14">
            <v>5380.1475393529399</v>
          </cell>
          <cell r="AX14">
            <v>11294.2654</v>
          </cell>
          <cell r="AY14">
            <v>8894.56</v>
          </cell>
          <cell r="AZ14">
            <v>2399.7053999999998</v>
          </cell>
          <cell r="BB14">
            <v>107940.86899765828</v>
          </cell>
          <cell r="BC14">
            <v>68144.264643792296</v>
          </cell>
          <cell r="BD14">
            <v>16082.278453865998</v>
          </cell>
          <cell r="BE14">
            <v>23714.325900000003</v>
          </cell>
          <cell r="BF14">
            <v>787.92</v>
          </cell>
          <cell r="BG14">
            <v>9621.7734000000019</v>
          </cell>
          <cell r="BH14">
            <v>5725.76</v>
          </cell>
          <cell r="BI14">
            <v>2351.9924999999998</v>
          </cell>
          <cell r="BJ14">
            <v>3586</v>
          </cell>
          <cell r="BR14">
            <v>1640.88</v>
          </cell>
          <cell r="BS14">
            <v>537.57744812423971</v>
          </cell>
          <cell r="BT14">
            <v>434.93201245405498</v>
          </cell>
          <cell r="BU14">
            <v>102.64543567018475</v>
          </cell>
          <cell r="BV14">
            <v>0</v>
          </cell>
          <cell r="BX14">
            <v>128096.56283735999</v>
          </cell>
          <cell r="BY14">
            <v>3655.54043946</v>
          </cell>
          <cell r="BZ14">
            <v>850.15239789999998</v>
          </cell>
          <cell r="CA14">
            <v>123590.87</v>
          </cell>
          <cell r="CB14">
            <v>1264</v>
          </cell>
          <cell r="CD14">
            <v>2646</v>
          </cell>
          <cell r="CE14">
            <v>787.87</v>
          </cell>
          <cell r="CF14">
            <v>118893</v>
          </cell>
        </row>
        <row r="15">
          <cell r="F15">
            <v>2173430.5299999998</v>
          </cell>
          <cell r="G15">
            <v>2173430.5299999998</v>
          </cell>
          <cell r="I15">
            <v>0</v>
          </cell>
          <cell r="J15">
            <v>0</v>
          </cell>
          <cell r="K15">
            <v>0</v>
          </cell>
          <cell r="L15">
            <v>0</v>
          </cell>
          <cell r="M15">
            <v>2173430.5299999998</v>
          </cell>
          <cell r="N15">
            <v>0</v>
          </cell>
          <cell r="O15">
            <v>0</v>
          </cell>
          <cell r="P15">
            <v>0</v>
          </cell>
          <cell r="Q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Z15">
            <v>0</v>
          </cell>
          <cell r="BA15">
            <v>978712.88</v>
          </cell>
          <cell r="BB15">
            <v>1194717.6499999999</v>
          </cell>
          <cell r="BC15">
            <v>0</v>
          </cell>
          <cell r="BD15">
            <v>0</v>
          </cell>
          <cell r="BE15">
            <v>1194717.6499999999</v>
          </cell>
          <cell r="BF15">
            <v>0</v>
          </cell>
          <cell r="BG15">
            <v>0</v>
          </cell>
          <cell r="BH15">
            <v>0</v>
          </cell>
          <cell r="BI15">
            <v>0</v>
          </cell>
          <cell r="BR15">
            <v>1194717.6499999999</v>
          </cell>
          <cell r="BS15">
            <v>0</v>
          </cell>
          <cell r="BT15">
            <v>0</v>
          </cell>
          <cell r="BU15">
            <v>0</v>
          </cell>
          <cell r="BV15">
            <v>0</v>
          </cell>
          <cell r="BX15">
            <v>0</v>
          </cell>
          <cell r="BY15">
            <v>0</v>
          </cell>
          <cell r="BZ15">
            <v>0</v>
          </cell>
          <cell r="CA15">
            <v>0</v>
          </cell>
        </row>
        <row r="16">
          <cell r="F16">
            <v>1955545.2670066801</v>
          </cell>
          <cell r="G16">
            <v>1887022.9670066801</v>
          </cell>
          <cell r="H16">
            <v>68522.3</v>
          </cell>
          <cell r="I16">
            <v>14018.105170300001</v>
          </cell>
          <cell r="J16">
            <v>9519.7700089999998</v>
          </cell>
          <cell r="K16">
            <v>92060.1751793</v>
          </cell>
          <cell r="L16">
            <v>384368.72742199997</v>
          </cell>
          <cell r="M16">
            <v>2378253.0866480102</v>
          </cell>
          <cell r="N16">
            <v>168653.73519749276</v>
          </cell>
          <cell r="O16">
            <v>43037.770819688085</v>
          </cell>
          <cell r="P16">
            <v>10307.978871124664</v>
          </cell>
          <cell r="Q16">
            <v>115307.98550668001</v>
          </cell>
          <cell r="R16">
            <v>40040.370000000003</v>
          </cell>
          <cell r="S16">
            <v>23272.837006680002</v>
          </cell>
          <cell r="T16">
            <v>27569.83</v>
          </cell>
          <cell r="U16">
            <v>11659.848</v>
          </cell>
          <cell r="V16">
            <v>12765.100499999999</v>
          </cell>
          <cell r="W16">
            <v>68311.404475828051</v>
          </cell>
          <cell r="X16">
            <v>20744.151743558556</v>
          </cell>
          <cell r="Y16">
            <v>4968.4329322694966</v>
          </cell>
          <cell r="Z16">
            <v>42598.819799999997</v>
          </cell>
          <cell r="AA16">
            <v>0</v>
          </cell>
          <cell r="AB16">
            <v>9327.8783999999996</v>
          </cell>
          <cell r="AC16">
            <v>2553.0200999999997</v>
          </cell>
          <cell r="AD16">
            <v>8874.9917999999998</v>
          </cell>
          <cell r="AE16">
            <v>21842.929499999998</v>
          </cell>
          <cell r="AF16">
            <v>127957.06065152993</v>
          </cell>
          <cell r="AG16">
            <v>28534.057064643312</v>
          </cell>
          <cell r="AH16">
            <v>6834.1935868866267</v>
          </cell>
          <cell r="AI16">
            <v>92588.81</v>
          </cell>
          <cell r="AJ16">
            <v>92588.81</v>
          </cell>
          <cell r="AK16">
            <v>47892.117423568154</v>
          </cell>
          <cell r="AL16">
            <v>13883.539991712001</v>
          </cell>
          <cell r="AM16">
            <v>3325.2474318561558</v>
          </cell>
          <cell r="AN16">
            <v>30683.33</v>
          </cell>
          <cell r="AO16">
            <v>30683.33</v>
          </cell>
          <cell r="AP16">
            <v>171619.42495162826</v>
          </cell>
          <cell r="AQ16">
            <v>26282.874117106978</v>
          </cell>
          <cell r="AR16">
            <v>6295.0126345212857</v>
          </cell>
          <cell r="AS16">
            <v>139041.53819999998</v>
          </cell>
          <cell r="AT16">
            <v>139041.53819999998</v>
          </cell>
          <cell r="AU16">
            <v>316752.82207444753</v>
          </cell>
          <cell r="AV16">
            <v>62841.694860241034</v>
          </cell>
          <cell r="AW16">
            <v>15051.217814206546</v>
          </cell>
          <cell r="AX16">
            <v>238859.90939999997</v>
          </cell>
          <cell r="AY16">
            <v>169077.36</v>
          </cell>
          <cell r="AZ16">
            <v>69782.549399999989</v>
          </cell>
          <cell r="BB16">
            <v>499536.94068828173</v>
          </cell>
          <cell r="BC16">
            <v>187845.71015255532</v>
          </cell>
          <cell r="BD16">
            <v>44990.93643572642</v>
          </cell>
          <cell r="BE16">
            <v>266700.2941</v>
          </cell>
          <cell r="BF16">
            <v>13066.88</v>
          </cell>
          <cell r="BG16">
            <v>95610.753600000011</v>
          </cell>
          <cell r="BH16">
            <v>68595.81</v>
          </cell>
          <cell r="BI16">
            <v>40565.440500000004</v>
          </cell>
          <cell r="BJ16">
            <v>13923.34</v>
          </cell>
          <cell r="BK16">
            <v>6190.97</v>
          </cell>
          <cell r="BM16">
            <v>470</v>
          </cell>
          <cell r="BP16">
            <v>62</v>
          </cell>
          <cell r="BR16">
            <v>28215.1</v>
          </cell>
          <cell r="BS16">
            <v>27160.424145203557</v>
          </cell>
          <cell r="BT16">
            <v>1198.9286724947378</v>
          </cell>
          <cell r="BU16">
            <v>287.15547270881785</v>
          </cell>
          <cell r="BV16">
            <v>25674.34</v>
          </cell>
          <cell r="BW16">
            <v>25674.34</v>
          </cell>
          <cell r="BX16">
            <v>950369.15704003011</v>
          </cell>
          <cell r="BY16">
            <v>10076.821482059999</v>
          </cell>
          <cell r="BZ16">
            <v>4724.3955579699996</v>
          </cell>
          <cell r="CA16">
            <v>935567.94000000006</v>
          </cell>
          <cell r="CB16">
            <v>7952.28</v>
          </cell>
          <cell r="CC16">
            <v>5094.6899999999996</v>
          </cell>
          <cell r="CD16">
            <v>78204.81</v>
          </cell>
          <cell r="CE16">
            <v>14785.01</v>
          </cell>
          <cell r="CF16">
            <v>829531.15</v>
          </cell>
        </row>
        <row r="17">
          <cell r="F17">
            <v>11618993.488095362</v>
          </cell>
          <cell r="G17">
            <v>11150478.14809536</v>
          </cell>
          <cell r="H17">
            <v>468515.34</v>
          </cell>
          <cell r="I17">
            <v>93140.339000499996</v>
          </cell>
          <cell r="J17">
            <v>116239.79108800001</v>
          </cell>
          <cell r="K17">
            <v>677895.47008849995</v>
          </cell>
          <cell r="L17">
            <v>1982300.4067209999</v>
          </cell>
          <cell r="M17">
            <v>13895422.50295243</v>
          </cell>
          <cell r="N17">
            <v>1235464.3694448071</v>
          </cell>
          <cell r="O17">
            <v>221958.19928546506</v>
          </cell>
          <cell r="P17">
            <v>75903.963563981917</v>
          </cell>
          <cell r="Q17">
            <v>937602.20659535995</v>
          </cell>
          <cell r="R17">
            <v>297809.86</v>
          </cell>
          <cell r="S17">
            <v>143325.50809536001</v>
          </cell>
          <cell r="T17">
            <v>212551.21000000002</v>
          </cell>
          <cell r="U17">
            <v>177698.533</v>
          </cell>
          <cell r="V17">
            <v>106217.09549999998</v>
          </cell>
          <cell r="W17">
            <v>595492.28190505761</v>
          </cell>
          <cell r="X17">
            <v>106983.57463715096</v>
          </cell>
          <cell r="Y17">
            <v>36585.615567906687</v>
          </cell>
          <cell r="Z17">
            <v>451923.09170000005</v>
          </cell>
          <cell r="AA17">
            <v>0</v>
          </cell>
          <cell r="AB17">
            <v>142158.82639999999</v>
          </cell>
          <cell r="AC17">
            <v>21243.419099999999</v>
          </cell>
          <cell r="AD17">
            <v>36548.125199999995</v>
          </cell>
          <cell r="AE17">
            <v>251972.72099999999</v>
          </cell>
          <cell r="AF17">
            <v>819113.3078608457</v>
          </cell>
          <cell r="AG17">
            <v>147158.36354330106</v>
          </cell>
          <cell r="AH17">
            <v>50324.354317544647</v>
          </cell>
          <cell r="AI17">
            <v>621630.59000000008</v>
          </cell>
          <cell r="AJ17">
            <v>621630.59000000008</v>
          </cell>
          <cell r="AK17">
            <v>398548.03478054632</v>
          </cell>
          <cell r="AL17">
            <v>71601.420742229559</v>
          </cell>
          <cell r="AM17">
            <v>24485.834038316738</v>
          </cell>
          <cell r="AN17">
            <v>302460.78000000003</v>
          </cell>
          <cell r="AO17">
            <v>302460.78000000003</v>
          </cell>
          <cell r="AP17">
            <v>754489.69311938318</v>
          </cell>
          <cell r="AQ17">
            <v>135548.36368083762</v>
          </cell>
          <cell r="AR17">
            <v>46354.034638545658</v>
          </cell>
          <cell r="AS17">
            <v>572587.29479999992</v>
          </cell>
          <cell r="AT17">
            <v>572587.29479999992</v>
          </cell>
          <cell r="AU17">
            <v>1803965.9916548005</v>
          </cell>
          <cell r="AV17">
            <v>324092.74842936336</v>
          </cell>
          <cell r="AW17">
            <v>110831.33782543748</v>
          </cell>
          <cell r="AX17">
            <v>1369041.9053999998</v>
          </cell>
          <cell r="AY17">
            <v>788388.45000000007</v>
          </cell>
          <cell r="AZ17">
            <v>580653.45539999986</v>
          </cell>
          <cell r="BA17">
            <v>978712.88</v>
          </cell>
          <cell r="BB17">
            <v>5392395.5034486298</v>
          </cell>
          <cell r="BC17">
            <v>968774.51538189943</v>
          </cell>
          <cell r="BD17">
            <v>331295.82846673112</v>
          </cell>
          <cell r="BE17">
            <v>4092325.1596000004</v>
          </cell>
          <cell r="BF17">
            <v>92786.09</v>
          </cell>
          <cell r="BG17">
            <v>1457127.9706000001</v>
          </cell>
          <cell r="BH17">
            <v>343624.65</v>
          </cell>
          <cell r="BI17">
            <v>467949.33900000004</v>
          </cell>
          <cell r="BJ17">
            <v>35711.869999999995</v>
          </cell>
          <cell r="BK17">
            <v>74510.650000000009</v>
          </cell>
          <cell r="BL17">
            <v>0</v>
          </cell>
          <cell r="BM17">
            <v>470</v>
          </cell>
          <cell r="BN17">
            <v>12173.1</v>
          </cell>
          <cell r="BO17">
            <v>0</v>
          </cell>
          <cell r="BP17">
            <v>169625.22</v>
          </cell>
          <cell r="BQ17">
            <v>0</v>
          </cell>
          <cell r="BR17">
            <v>1438346.27</v>
          </cell>
          <cell r="BS17">
            <v>34417.062690788916</v>
          </cell>
          <cell r="BT17">
            <v>6183.2210207529934</v>
          </cell>
          <cell r="BU17">
            <v>2114.5016700359238</v>
          </cell>
          <cell r="BV17">
            <v>26119.34</v>
          </cell>
          <cell r="BW17">
            <v>26119.34</v>
          </cell>
          <cell r="BX17">
            <v>1882823.3780475701</v>
          </cell>
          <cell r="BY17">
            <v>51969.075258329984</v>
          </cell>
          <cell r="BZ17">
            <v>32779.402789239997</v>
          </cell>
          <cell r="CA17">
            <v>1798074.9</v>
          </cell>
          <cell r="CB17">
            <v>24912.589999999997</v>
          </cell>
          <cell r="CC17">
            <v>148115.98000000001</v>
          </cell>
          <cell r="CD17">
            <v>80850.81</v>
          </cell>
          <cell r="CE17">
            <v>189273.11000000002</v>
          </cell>
          <cell r="CF17">
            <v>1354922.4100000001</v>
          </cell>
        </row>
        <row r="20">
          <cell r="F20">
            <v>4060585.76</v>
          </cell>
          <cell r="G20">
            <v>3620033.9999999995</v>
          </cell>
          <cell r="H20">
            <v>440551.76</v>
          </cell>
          <cell r="K20">
            <v>440551.76</v>
          </cell>
          <cell r="L20">
            <v>1737459.71</v>
          </cell>
          <cell r="M20">
            <v>5798045.4699999997</v>
          </cell>
          <cell r="N20">
            <v>331782.96476476756</v>
          </cell>
          <cell r="O20">
            <v>117928.7840019946</v>
          </cell>
          <cell r="P20">
            <v>23202.030762772949</v>
          </cell>
          <cell r="Q20">
            <v>190652.15</v>
          </cell>
          <cell r="R20">
            <v>66950</v>
          </cell>
          <cell r="T20">
            <v>35908</v>
          </cell>
          <cell r="U20">
            <v>58529.3</v>
          </cell>
          <cell r="V20">
            <v>29264.85</v>
          </cell>
          <cell r="W20">
            <v>116040.62480683434</v>
          </cell>
          <cell r="X20">
            <v>49287.566246199378</v>
          </cell>
          <cell r="Y20">
            <v>7242.3485606349577</v>
          </cell>
          <cell r="Z20">
            <v>59510.710000000006</v>
          </cell>
          <cell r="AA20">
            <v>0</v>
          </cell>
          <cell r="AB20">
            <v>46823.44</v>
          </cell>
          <cell r="AC20">
            <v>5852.9699999999993</v>
          </cell>
          <cell r="AD20">
            <v>6834.3</v>
          </cell>
          <cell r="AE20">
            <v>0</v>
          </cell>
          <cell r="AF20">
            <v>279872.72180752724</v>
          </cell>
          <cell r="AG20">
            <v>160908.77175945585</v>
          </cell>
          <cell r="AH20">
            <v>12906.950048071374</v>
          </cell>
          <cell r="AI20">
            <v>106057</v>
          </cell>
          <cell r="AJ20">
            <v>106057</v>
          </cell>
          <cell r="AK20">
            <v>164059.74087332605</v>
          </cell>
          <cell r="AL20">
            <v>64196.068425210928</v>
          </cell>
          <cell r="AM20">
            <v>10834.67244811513</v>
          </cell>
          <cell r="AN20">
            <v>89029</v>
          </cell>
          <cell r="AO20">
            <v>89029</v>
          </cell>
          <cell r="AP20">
            <v>305117.31945686945</v>
          </cell>
          <cell r="AQ20">
            <v>185016.30390474151</v>
          </cell>
          <cell r="AR20">
            <v>13030.315552127966</v>
          </cell>
          <cell r="AS20">
            <v>107070.7</v>
          </cell>
          <cell r="AT20">
            <v>107070.7</v>
          </cell>
          <cell r="AU20">
            <v>1064949.0088097362</v>
          </cell>
          <cell r="AV20">
            <v>211686.4174892357</v>
          </cell>
          <cell r="AW20">
            <v>92574.411320500527</v>
          </cell>
          <cell r="AX20">
            <v>760688.17999999993</v>
          </cell>
          <cell r="AY20">
            <v>600707</v>
          </cell>
          <cell r="AZ20">
            <v>159981.18</v>
          </cell>
          <cell r="BB20">
            <v>3531331.0894809389</v>
          </cell>
          <cell r="BC20">
            <v>943543.79817316192</v>
          </cell>
          <cell r="BD20">
            <v>280761.0313077771</v>
          </cell>
          <cell r="BE20">
            <v>2307026.2599999998</v>
          </cell>
          <cell r="BF20">
            <v>59994</v>
          </cell>
          <cell r="BG20">
            <v>479940.26</v>
          </cell>
          <cell r="BH20">
            <v>176209</v>
          </cell>
          <cell r="BI20">
            <v>0</v>
          </cell>
          <cell r="BM20">
            <v>12000</v>
          </cell>
          <cell r="BN20">
            <v>12625</v>
          </cell>
          <cell r="BP20">
            <v>15660</v>
          </cell>
          <cell r="BR20">
            <v>1550598</v>
          </cell>
          <cell r="BS20">
            <v>4892</v>
          </cell>
          <cell r="BT20">
            <v>4892</v>
          </cell>
          <cell r="BU20">
            <v>0</v>
          </cell>
          <cell r="BV20">
            <v>0</v>
          </cell>
          <cell r="BX20">
            <v>1.6016549761687323E-15</v>
          </cell>
          <cell r="BY20">
            <v>4.7995673797538928E-16</v>
          </cell>
          <cell r="BZ20">
            <v>1.2169823819334295E-16</v>
          </cell>
          <cell r="CA20">
            <v>1.0000000000000001E-15</v>
          </cell>
        </row>
        <row r="21">
          <cell r="F21">
            <v>1.0000000000000001E-15</v>
          </cell>
          <cell r="G21">
            <v>1.0000000000000001E-15</v>
          </cell>
          <cell r="K21">
            <v>0</v>
          </cell>
          <cell r="M21">
            <v>1.0000000000000001E-15</v>
          </cell>
          <cell r="N21">
            <v>0</v>
          </cell>
          <cell r="O21">
            <v>0</v>
          </cell>
          <cell r="P21">
            <v>0</v>
          </cell>
          <cell r="Q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K21">
            <v>0</v>
          </cell>
          <cell r="AL21">
            <v>0</v>
          </cell>
          <cell r="AM21">
            <v>0</v>
          </cell>
          <cell r="AN21">
            <v>0</v>
          </cell>
          <cell r="AP21">
            <v>0</v>
          </cell>
          <cell r="AQ21">
            <v>0</v>
          </cell>
          <cell r="AR21">
            <v>0</v>
          </cell>
          <cell r="AS21">
            <v>0</v>
          </cell>
          <cell r="AT21">
            <v>0</v>
          </cell>
          <cell r="AU21">
            <v>0</v>
          </cell>
          <cell r="AV21">
            <v>0</v>
          </cell>
          <cell r="AW21">
            <v>0</v>
          </cell>
          <cell r="AX21">
            <v>0</v>
          </cell>
          <cell r="AZ21">
            <v>0</v>
          </cell>
          <cell r="BB21">
            <v>0</v>
          </cell>
          <cell r="BC21">
            <v>0</v>
          </cell>
          <cell r="BD21">
            <v>0</v>
          </cell>
          <cell r="BE21">
            <v>0</v>
          </cell>
          <cell r="BF21">
            <v>0</v>
          </cell>
          <cell r="BG21">
            <v>0</v>
          </cell>
          <cell r="BI21">
            <v>0</v>
          </cell>
          <cell r="BS21">
            <v>0</v>
          </cell>
          <cell r="BT21">
            <v>0</v>
          </cell>
          <cell r="BU21">
            <v>0</v>
          </cell>
          <cell r="BV21">
            <v>0</v>
          </cell>
          <cell r="BX21">
            <v>1.0000000000000001E-15</v>
          </cell>
          <cell r="BY21">
            <v>0</v>
          </cell>
          <cell r="BZ21">
            <v>0</v>
          </cell>
          <cell r="CA21">
            <v>1.0000000000000001E-15</v>
          </cell>
        </row>
        <row r="22">
          <cell r="F22">
            <v>1.0000000000000001E-15</v>
          </cell>
          <cell r="G22">
            <v>1.0000000000000001E-15</v>
          </cell>
          <cell r="K22">
            <v>0</v>
          </cell>
          <cell r="M22">
            <v>1.0000000000000001E-15</v>
          </cell>
          <cell r="N22">
            <v>0</v>
          </cell>
          <cell r="O22">
            <v>0</v>
          </cell>
          <cell r="P22">
            <v>0</v>
          </cell>
          <cell r="Q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K22">
            <v>0</v>
          </cell>
          <cell r="AL22">
            <v>0</v>
          </cell>
          <cell r="AM22">
            <v>0</v>
          </cell>
          <cell r="AN22">
            <v>0</v>
          </cell>
          <cell r="AP22">
            <v>0</v>
          </cell>
          <cell r="AQ22">
            <v>0</v>
          </cell>
          <cell r="AR22">
            <v>0</v>
          </cell>
          <cell r="AS22">
            <v>0</v>
          </cell>
          <cell r="AT22">
            <v>0</v>
          </cell>
          <cell r="AU22">
            <v>0</v>
          </cell>
          <cell r="AV22">
            <v>0</v>
          </cell>
          <cell r="AW22">
            <v>0</v>
          </cell>
          <cell r="AX22">
            <v>0</v>
          </cell>
          <cell r="AZ22">
            <v>0</v>
          </cell>
          <cell r="BB22">
            <v>0</v>
          </cell>
          <cell r="BC22">
            <v>0</v>
          </cell>
          <cell r="BD22">
            <v>0</v>
          </cell>
          <cell r="BE22">
            <v>0</v>
          </cell>
          <cell r="BF22">
            <v>0</v>
          </cell>
          <cell r="BG22">
            <v>0</v>
          </cell>
          <cell r="BI22">
            <v>0</v>
          </cell>
          <cell r="BS22">
            <v>0</v>
          </cell>
          <cell r="BT22">
            <v>0</v>
          </cell>
          <cell r="BU22">
            <v>0</v>
          </cell>
          <cell r="BV22">
            <v>0</v>
          </cell>
          <cell r="BX22">
            <v>1.0000000000000001E-15</v>
          </cell>
          <cell r="BY22">
            <v>0</v>
          </cell>
          <cell r="BZ22">
            <v>0</v>
          </cell>
          <cell r="CA22">
            <v>1.0000000000000001E-15</v>
          </cell>
        </row>
        <row r="23">
          <cell r="F23">
            <v>1.0000000000000001E-15</v>
          </cell>
          <cell r="G23">
            <v>1.0000000000000001E-15</v>
          </cell>
          <cell r="K23">
            <v>0</v>
          </cell>
          <cell r="M23">
            <v>1.0000000000000001E-15</v>
          </cell>
          <cell r="N23">
            <v>0</v>
          </cell>
          <cell r="O23">
            <v>0</v>
          </cell>
          <cell r="P23">
            <v>0</v>
          </cell>
          <cell r="Q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K23">
            <v>0</v>
          </cell>
          <cell r="AL23">
            <v>0</v>
          </cell>
          <cell r="AM23">
            <v>0</v>
          </cell>
          <cell r="AN23">
            <v>0</v>
          </cell>
          <cell r="AP23">
            <v>0</v>
          </cell>
          <cell r="AQ23">
            <v>0</v>
          </cell>
          <cell r="AR23">
            <v>0</v>
          </cell>
          <cell r="AS23">
            <v>0</v>
          </cell>
          <cell r="AT23">
            <v>0</v>
          </cell>
          <cell r="AU23">
            <v>0</v>
          </cell>
          <cell r="AV23">
            <v>0</v>
          </cell>
          <cell r="AW23">
            <v>0</v>
          </cell>
          <cell r="AX23">
            <v>0</v>
          </cell>
          <cell r="AZ23">
            <v>0</v>
          </cell>
          <cell r="BB23">
            <v>0</v>
          </cell>
          <cell r="BC23">
            <v>0</v>
          </cell>
          <cell r="BD23">
            <v>0</v>
          </cell>
          <cell r="BE23">
            <v>0</v>
          </cell>
          <cell r="BF23">
            <v>0</v>
          </cell>
          <cell r="BG23">
            <v>0</v>
          </cell>
          <cell r="BI23">
            <v>0</v>
          </cell>
          <cell r="BS23">
            <v>0</v>
          </cell>
          <cell r="BT23">
            <v>0</v>
          </cell>
          <cell r="BU23">
            <v>0</v>
          </cell>
          <cell r="BV23">
            <v>0</v>
          </cell>
          <cell r="BX23">
            <v>1.0000000000000001E-15</v>
          </cell>
          <cell r="BY23">
            <v>0</v>
          </cell>
          <cell r="BZ23">
            <v>0</v>
          </cell>
          <cell r="CA23">
            <v>1.0000000000000001E-15</v>
          </cell>
        </row>
        <row r="24">
          <cell r="F24">
            <v>25674.34</v>
          </cell>
          <cell r="G24">
            <v>25674.34</v>
          </cell>
          <cell r="K24">
            <v>0</v>
          </cell>
          <cell r="L24">
            <v>3851.15</v>
          </cell>
          <cell r="M24">
            <v>29525.49</v>
          </cell>
          <cell r="N24">
            <v>0</v>
          </cell>
          <cell r="O24">
            <v>0</v>
          </cell>
          <cell r="P24">
            <v>0</v>
          </cell>
          <cell r="Q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K24">
            <v>0</v>
          </cell>
          <cell r="AL24">
            <v>0</v>
          </cell>
          <cell r="AM24">
            <v>0</v>
          </cell>
          <cell r="AN24">
            <v>0</v>
          </cell>
          <cell r="AP24">
            <v>0</v>
          </cell>
          <cell r="AQ24">
            <v>0</v>
          </cell>
          <cell r="AR24">
            <v>0</v>
          </cell>
          <cell r="AS24">
            <v>0</v>
          </cell>
          <cell r="AT24">
            <v>0</v>
          </cell>
          <cell r="AU24">
            <v>0</v>
          </cell>
          <cell r="AV24">
            <v>0</v>
          </cell>
          <cell r="AW24">
            <v>0</v>
          </cell>
          <cell r="AX24">
            <v>0</v>
          </cell>
          <cell r="AZ24">
            <v>0</v>
          </cell>
          <cell r="BB24">
            <v>0</v>
          </cell>
          <cell r="BC24">
            <v>0</v>
          </cell>
          <cell r="BD24">
            <v>0</v>
          </cell>
          <cell r="BE24">
            <v>0</v>
          </cell>
          <cell r="BF24">
            <v>0</v>
          </cell>
          <cell r="BG24">
            <v>0</v>
          </cell>
          <cell r="BI24">
            <v>0</v>
          </cell>
          <cell r="BS24">
            <v>29525.49</v>
          </cell>
          <cell r="BT24">
            <v>3851.15</v>
          </cell>
          <cell r="BU24">
            <v>0</v>
          </cell>
          <cell r="BV24">
            <v>25674.34</v>
          </cell>
          <cell r="BW24">
            <v>25674.34</v>
          </cell>
          <cell r="BX24">
            <v>1.1499999610506055E-15</v>
          </cell>
          <cell r="BY24">
            <v>1.499999610506054E-16</v>
          </cell>
          <cell r="BZ24">
            <v>0</v>
          </cell>
          <cell r="CA24">
            <v>1.0000000000000001E-15</v>
          </cell>
        </row>
        <row r="25">
          <cell r="F25">
            <v>1.0000000000000001E-15</v>
          </cell>
          <cell r="G25">
            <v>1.0000000000000001E-15</v>
          </cell>
          <cell r="K25">
            <v>0</v>
          </cell>
          <cell r="M25">
            <v>1.0000000000000001E-15</v>
          </cell>
          <cell r="N25">
            <v>0</v>
          </cell>
          <cell r="O25">
            <v>0</v>
          </cell>
          <cell r="P25">
            <v>0</v>
          </cell>
          <cell r="Q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K25">
            <v>0</v>
          </cell>
          <cell r="AL25">
            <v>0</v>
          </cell>
          <cell r="AM25">
            <v>0</v>
          </cell>
          <cell r="AN25">
            <v>0</v>
          </cell>
          <cell r="AP25">
            <v>0</v>
          </cell>
          <cell r="AQ25">
            <v>0</v>
          </cell>
          <cell r="AR25">
            <v>0</v>
          </cell>
          <cell r="AS25">
            <v>0</v>
          </cell>
          <cell r="AT25">
            <v>0</v>
          </cell>
          <cell r="AU25">
            <v>0</v>
          </cell>
          <cell r="AV25">
            <v>0</v>
          </cell>
          <cell r="AW25">
            <v>0</v>
          </cell>
          <cell r="AX25">
            <v>0</v>
          </cell>
          <cell r="AZ25">
            <v>0</v>
          </cell>
          <cell r="BB25">
            <v>0</v>
          </cell>
          <cell r="BC25">
            <v>0</v>
          </cell>
          <cell r="BD25">
            <v>0</v>
          </cell>
          <cell r="BE25">
            <v>0</v>
          </cell>
          <cell r="BF25">
            <v>0</v>
          </cell>
          <cell r="BG25">
            <v>0</v>
          </cell>
          <cell r="BI25">
            <v>0</v>
          </cell>
          <cell r="BS25">
            <v>0</v>
          </cell>
          <cell r="BT25">
            <v>0</v>
          </cell>
          <cell r="BU25">
            <v>0</v>
          </cell>
          <cell r="BV25">
            <v>0</v>
          </cell>
          <cell r="BX25">
            <v>1.0000000000000001E-15</v>
          </cell>
          <cell r="BY25">
            <v>0</v>
          </cell>
          <cell r="BZ25">
            <v>0</v>
          </cell>
          <cell r="CA25">
            <v>1.0000000000000001E-15</v>
          </cell>
        </row>
        <row r="26">
          <cell r="F26">
            <v>1074138.8400000001</v>
          </cell>
          <cell r="G26">
            <v>1074138.8400000001</v>
          </cell>
          <cell r="K26">
            <v>0</v>
          </cell>
          <cell r="M26">
            <v>1074138.8400000001</v>
          </cell>
          <cell r="N26">
            <v>1.1000000000000001E-15</v>
          </cell>
          <cell r="O26">
            <v>1.0000000000000001E-15</v>
          </cell>
          <cell r="P26">
            <v>9.9999999999999998E-17</v>
          </cell>
          <cell r="Q26">
            <v>0</v>
          </cell>
          <cell r="U26">
            <v>0</v>
          </cell>
          <cell r="V26">
            <v>0</v>
          </cell>
          <cell r="W26">
            <v>1.0110000000000001E-15</v>
          </cell>
          <cell r="X26">
            <v>1.0000000000000001E-17</v>
          </cell>
          <cell r="Y26">
            <v>1.0000000000000001E-18</v>
          </cell>
          <cell r="Z26">
            <v>1.0000000000000001E-15</v>
          </cell>
          <cell r="AA26">
            <v>0</v>
          </cell>
          <cell r="AB26">
            <v>0</v>
          </cell>
          <cell r="AC26">
            <v>0</v>
          </cell>
          <cell r="AD26">
            <v>0</v>
          </cell>
          <cell r="AE26">
            <v>0</v>
          </cell>
          <cell r="AF26">
            <v>1.0000000000000001E-15</v>
          </cell>
          <cell r="AG26">
            <v>0</v>
          </cell>
          <cell r="AH26">
            <v>0</v>
          </cell>
          <cell r="AI26">
            <v>1.0000000000000001E-15</v>
          </cell>
          <cell r="AK26">
            <v>9.9999999999999998E-17</v>
          </cell>
          <cell r="AL26">
            <v>0</v>
          </cell>
          <cell r="AM26">
            <v>0</v>
          </cell>
          <cell r="AN26">
            <v>9.9999999999999998E-17</v>
          </cell>
          <cell r="AP26">
            <v>1E-14</v>
          </cell>
          <cell r="AQ26">
            <v>0</v>
          </cell>
          <cell r="AR26">
            <v>0</v>
          </cell>
          <cell r="AS26">
            <v>1E-14</v>
          </cell>
          <cell r="AT26">
            <v>0</v>
          </cell>
          <cell r="AU26">
            <v>1.0000000000000001E-15</v>
          </cell>
          <cell r="AV26">
            <v>0</v>
          </cell>
          <cell r="AW26">
            <v>0</v>
          </cell>
          <cell r="AX26">
            <v>1.0000000000000001E-15</v>
          </cell>
          <cell r="AZ26">
            <v>0</v>
          </cell>
          <cell r="BA26">
            <v>876081.84</v>
          </cell>
          <cell r="BB26">
            <v>198057.00000000012</v>
          </cell>
          <cell r="BC26">
            <v>0</v>
          </cell>
          <cell r="BD26">
            <v>0</v>
          </cell>
          <cell r="BE26">
            <v>198057.00000000012</v>
          </cell>
          <cell r="BF26">
            <v>0</v>
          </cell>
          <cell r="BG26">
            <v>0</v>
          </cell>
          <cell r="BI26">
            <v>0</v>
          </cell>
          <cell r="BR26">
            <v>198057.00000000012</v>
          </cell>
          <cell r="BS26">
            <v>1.11E-14</v>
          </cell>
          <cell r="BT26">
            <v>1E-14</v>
          </cell>
          <cell r="BU26">
            <v>1.0000000000000001E-15</v>
          </cell>
          <cell r="BV26">
            <v>9.9999999999999998E-17</v>
          </cell>
          <cell r="BX26">
            <v>1.1010000000000001E-12</v>
          </cell>
          <cell r="BY26">
            <v>1E-13</v>
          </cell>
          <cell r="BZ26">
            <v>9.9999999999999998E-13</v>
          </cell>
          <cell r="CA26">
            <v>1.0000000000000001E-15</v>
          </cell>
        </row>
        <row r="27">
          <cell r="F27">
            <v>9.9999999999999998E-17</v>
          </cell>
          <cell r="G27">
            <v>9.9999999999999998E-17</v>
          </cell>
          <cell r="K27">
            <v>0</v>
          </cell>
          <cell r="M27">
            <v>9.9999999999999998E-17</v>
          </cell>
          <cell r="N27">
            <v>0</v>
          </cell>
          <cell r="O27">
            <v>0</v>
          </cell>
          <cell r="P27">
            <v>0</v>
          </cell>
          <cell r="Q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K27">
            <v>0</v>
          </cell>
          <cell r="AL27">
            <v>0</v>
          </cell>
          <cell r="AM27">
            <v>0</v>
          </cell>
          <cell r="AN27">
            <v>0</v>
          </cell>
          <cell r="AP27">
            <v>0</v>
          </cell>
          <cell r="AQ27">
            <v>0</v>
          </cell>
          <cell r="AR27">
            <v>0</v>
          </cell>
          <cell r="AS27">
            <v>0</v>
          </cell>
          <cell r="AT27">
            <v>0</v>
          </cell>
          <cell r="AU27">
            <v>0</v>
          </cell>
          <cell r="AV27">
            <v>0</v>
          </cell>
          <cell r="AW27">
            <v>0</v>
          </cell>
          <cell r="AX27">
            <v>0</v>
          </cell>
          <cell r="AZ27">
            <v>0</v>
          </cell>
          <cell r="BB27">
            <v>9.9999999999999998E-17</v>
          </cell>
          <cell r="BC27">
            <v>0</v>
          </cell>
          <cell r="BD27">
            <v>0</v>
          </cell>
          <cell r="BE27">
            <v>9.9999999999999998E-17</v>
          </cell>
          <cell r="BF27">
            <v>0</v>
          </cell>
          <cell r="BG27">
            <v>0</v>
          </cell>
          <cell r="BI27">
            <v>0</v>
          </cell>
          <cell r="BS27">
            <v>0</v>
          </cell>
          <cell r="BT27">
            <v>0</v>
          </cell>
          <cell r="BU27">
            <v>0</v>
          </cell>
          <cell r="BV27">
            <v>0</v>
          </cell>
          <cell r="BX27">
            <v>0</v>
          </cell>
          <cell r="BY27">
            <v>0</v>
          </cell>
          <cell r="BZ27">
            <v>0</v>
          </cell>
          <cell r="CA27">
            <v>0</v>
          </cell>
        </row>
        <row r="28">
          <cell r="F28">
            <v>1.0000000000000001E-15</v>
          </cell>
          <cell r="G28">
            <v>1.0000000000000001E-15</v>
          </cell>
          <cell r="K28">
            <v>0</v>
          </cell>
          <cell r="M28">
            <v>1.0000000000000001E-15</v>
          </cell>
          <cell r="N28">
            <v>0</v>
          </cell>
          <cell r="O28">
            <v>0</v>
          </cell>
          <cell r="P28">
            <v>0</v>
          </cell>
          <cell r="Q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K28">
            <v>0</v>
          </cell>
          <cell r="AL28">
            <v>0</v>
          </cell>
          <cell r="AM28">
            <v>0</v>
          </cell>
          <cell r="AN28">
            <v>0</v>
          </cell>
          <cell r="AP28">
            <v>0</v>
          </cell>
          <cell r="AQ28">
            <v>0</v>
          </cell>
          <cell r="AR28">
            <v>0</v>
          </cell>
          <cell r="AS28">
            <v>0</v>
          </cell>
          <cell r="AT28">
            <v>0</v>
          </cell>
          <cell r="AU28">
            <v>0</v>
          </cell>
          <cell r="AV28">
            <v>0</v>
          </cell>
          <cell r="AW28">
            <v>0</v>
          </cell>
          <cell r="AX28">
            <v>0</v>
          </cell>
          <cell r="AZ28">
            <v>0</v>
          </cell>
          <cell r="BB28">
            <v>0</v>
          </cell>
          <cell r="BC28">
            <v>0</v>
          </cell>
          <cell r="BD28">
            <v>0</v>
          </cell>
          <cell r="BE28">
            <v>0</v>
          </cell>
          <cell r="BF28">
            <v>0</v>
          </cell>
          <cell r="BG28">
            <v>0</v>
          </cell>
          <cell r="BI28">
            <v>0</v>
          </cell>
          <cell r="BS28">
            <v>0</v>
          </cell>
          <cell r="BT28">
            <v>0</v>
          </cell>
          <cell r="BU28">
            <v>0</v>
          </cell>
          <cell r="BV28">
            <v>0</v>
          </cell>
          <cell r="BX28">
            <v>1.0000000000000001E-15</v>
          </cell>
          <cell r="BY28">
            <v>0</v>
          </cell>
          <cell r="BZ28">
            <v>0</v>
          </cell>
          <cell r="CA28">
            <v>1.0000000000000001E-15</v>
          </cell>
        </row>
        <row r="29">
          <cell r="F29">
            <v>5160398.9399999995</v>
          </cell>
          <cell r="G29">
            <v>4719847.18</v>
          </cell>
          <cell r="H29">
            <v>440551.76</v>
          </cell>
          <cell r="I29">
            <v>0</v>
          </cell>
          <cell r="J29">
            <v>0</v>
          </cell>
          <cell r="K29">
            <v>440551.76</v>
          </cell>
          <cell r="L29">
            <v>1741310.8599999999</v>
          </cell>
          <cell r="M29">
            <v>6901709.7999999998</v>
          </cell>
          <cell r="N29">
            <v>331782.96476476756</v>
          </cell>
          <cell r="O29">
            <v>117928.7840019946</v>
          </cell>
          <cell r="P29">
            <v>23202.030762772949</v>
          </cell>
          <cell r="Q29">
            <v>190652.15</v>
          </cell>
          <cell r="R29">
            <v>66950</v>
          </cell>
          <cell r="S29">
            <v>0</v>
          </cell>
          <cell r="T29">
            <v>35908</v>
          </cell>
          <cell r="U29">
            <v>58529.3</v>
          </cell>
          <cell r="V29">
            <v>29264.85</v>
          </cell>
          <cell r="W29">
            <v>116040.62480683434</v>
          </cell>
          <cell r="X29">
            <v>49287.566246199378</v>
          </cell>
          <cell r="Y29">
            <v>7242.3485606349577</v>
          </cell>
          <cell r="Z29">
            <v>59510.710000000006</v>
          </cell>
          <cell r="AA29">
            <v>0</v>
          </cell>
          <cell r="AB29">
            <v>46823.44</v>
          </cell>
          <cell r="AC29">
            <v>5852.9699999999993</v>
          </cell>
          <cell r="AD29">
            <v>6834.3</v>
          </cell>
          <cell r="AE29">
            <v>0</v>
          </cell>
          <cell r="AF29">
            <v>279872.72180752724</v>
          </cell>
          <cell r="AG29">
            <v>160908.77175945585</v>
          </cell>
          <cell r="AH29">
            <v>12906.950048071374</v>
          </cell>
          <cell r="AI29">
            <v>106057</v>
          </cell>
          <cell r="AJ29">
            <v>106057</v>
          </cell>
          <cell r="AK29">
            <v>164059.74087332605</v>
          </cell>
          <cell r="AL29">
            <v>64196.068425210928</v>
          </cell>
          <cell r="AM29">
            <v>10834.67244811513</v>
          </cell>
          <cell r="AN29">
            <v>89029</v>
          </cell>
          <cell r="AO29">
            <v>89029</v>
          </cell>
          <cell r="AP29">
            <v>305117.31945686945</v>
          </cell>
          <cell r="AQ29">
            <v>185016.30390474151</v>
          </cell>
          <cell r="AR29">
            <v>13030.315552127966</v>
          </cell>
          <cell r="AS29">
            <v>107070.7</v>
          </cell>
          <cell r="AT29">
            <v>107070.7</v>
          </cell>
          <cell r="AU29">
            <v>1064949.0088097362</v>
          </cell>
          <cell r="AV29">
            <v>211686.4174892357</v>
          </cell>
          <cell r="AW29">
            <v>92574.411320500527</v>
          </cell>
          <cell r="AX29">
            <v>760688.17999999993</v>
          </cell>
          <cell r="AY29">
            <v>600707</v>
          </cell>
          <cell r="AZ29">
            <v>159981.18</v>
          </cell>
          <cell r="BA29">
            <v>876081.84</v>
          </cell>
          <cell r="BB29">
            <v>3729388.0894809389</v>
          </cell>
          <cell r="BC29">
            <v>943543.79817316192</v>
          </cell>
          <cell r="BD29">
            <v>280761.0313077771</v>
          </cell>
          <cell r="BE29">
            <v>2505083.2599999998</v>
          </cell>
          <cell r="BF29">
            <v>59994</v>
          </cell>
          <cell r="BG29">
            <v>479940.26</v>
          </cell>
          <cell r="BH29">
            <v>176209</v>
          </cell>
          <cell r="BI29">
            <v>0</v>
          </cell>
          <cell r="BJ29">
            <v>0</v>
          </cell>
          <cell r="BK29">
            <v>0</v>
          </cell>
          <cell r="BL29">
            <v>0</v>
          </cell>
          <cell r="BM29">
            <v>12000</v>
          </cell>
          <cell r="BN29">
            <v>12625</v>
          </cell>
          <cell r="BO29">
            <v>0</v>
          </cell>
          <cell r="BP29">
            <v>15660</v>
          </cell>
          <cell r="BQ29">
            <v>0</v>
          </cell>
          <cell r="BR29">
            <v>1748655</v>
          </cell>
          <cell r="BS29">
            <v>34417.490000000005</v>
          </cell>
          <cell r="BT29">
            <v>8743.15</v>
          </cell>
          <cell r="BU29">
            <v>1.0000000000000001E-15</v>
          </cell>
          <cell r="BV29">
            <v>25674.34</v>
          </cell>
          <cell r="BW29">
            <v>25674.34</v>
          </cell>
          <cell r="BX29">
            <v>1.1087516549372196E-12</v>
          </cell>
          <cell r="BY29">
            <v>1.00629956699026E-13</v>
          </cell>
          <cell r="BZ29">
            <v>1.0001216982381933E-12</v>
          </cell>
          <cell r="CA29">
            <v>8.0000000000000022E-15</v>
          </cell>
          <cell r="CB29">
            <v>0</v>
          </cell>
          <cell r="CC29">
            <v>0</v>
          </cell>
          <cell r="CD29">
            <v>0</v>
          </cell>
          <cell r="CE29">
            <v>0</v>
          </cell>
          <cell r="CF29">
            <v>0</v>
          </cell>
        </row>
        <row r="31">
          <cell r="F31">
            <v>1.0000000000000001E-15</v>
          </cell>
          <cell r="G31">
            <v>1.0000000000000001E-15</v>
          </cell>
          <cell r="K31">
            <v>0</v>
          </cell>
          <cell r="M31">
            <v>1.0000000000000001E-15</v>
          </cell>
          <cell r="N31">
            <v>0</v>
          </cell>
          <cell r="O31">
            <v>0</v>
          </cell>
          <cell r="P31">
            <v>0</v>
          </cell>
          <cell r="Q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K31">
            <v>0</v>
          </cell>
          <cell r="AL31">
            <v>0</v>
          </cell>
          <cell r="AM31">
            <v>0</v>
          </cell>
          <cell r="AN31">
            <v>0</v>
          </cell>
          <cell r="AP31">
            <v>0</v>
          </cell>
          <cell r="AQ31">
            <v>0</v>
          </cell>
          <cell r="AR31">
            <v>0</v>
          </cell>
          <cell r="AS31">
            <v>0</v>
          </cell>
          <cell r="AT31">
            <v>0</v>
          </cell>
          <cell r="AU31">
            <v>0</v>
          </cell>
          <cell r="AV31">
            <v>0</v>
          </cell>
          <cell r="AW31">
            <v>0</v>
          </cell>
          <cell r="AX31">
            <v>0</v>
          </cell>
          <cell r="AZ31">
            <v>0</v>
          </cell>
          <cell r="BB31">
            <v>0</v>
          </cell>
          <cell r="BC31">
            <v>0</v>
          </cell>
          <cell r="BD31">
            <v>0</v>
          </cell>
          <cell r="BE31">
            <v>0</v>
          </cell>
          <cell r="BF31">
            <v>0</v>
          </cell>
          <cell r="BG31">
            <v>0</v>
          </cell>
          <cell r="BI31">
            <v>0</v>
          </cell>
          <cell r="BS31">
            <v>0</v>
          </cell>
          <cell r="BT31">
            <v>0</v>
          </cell>
          <cell r="BU31">
            <v>0</v>
          </cell>
          <cell r="BV31">
            <v>0</v>
          </cell>
          <cell r="BX31">
            <v>1.0000000000000001E-15</v>
          </cell>
          <cell r="BY31">
            <v>0</v>
          </cell>
          <cell r="BZ31">
            <v>0</v>
          </cell>
          <cell r="CA31">
            <v>1.0000000000000001E-15</v>
          </cell>
        </row>
        <row r="32">
          <cell r="F32">
            <v>1.0000000000000001E-15</v>
          </cell>
          <cell r="G32">
            <v>1.0000000000000001E-15</v>
          </cell>
          <cell r="K32">
            <v>0</v>
          </cell>
          <cell r="M32">
            <v>1.0000000000000001E-15</v>
          </cell>
          <cell r="N32">
            <v>0</v>
          </cell>
          <cell r="O32">
            <v>0</v>
          </cell>
          <cell r="P32">
            <v>0</v>
          </cell>
          <cell r="Q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K32">
            <v>0</v>
          </cell>
          <cell r="AL32">
            <v>0</v>
          </cell>
          <cell r="AM32">
            <v>0</v>
          </cell>
          <cell r="AN32">
            <v>0</v>
          </cell>
          <cell r="AP32">
            <v>0</v>
          </cell>
          <cell r="AQ32">
            <v>0</v>
          </cell>
          <cell r="AR32">
            <v>0</v>
          </cell>
          <cell r="AS32">
            <v>0</v>
          </cell>
          <cell r="AT32">
            <v>0</v>
          </cell>
          <cell r="AU32">
            <v>0</v>
          </cell>
          <cell r="AV32">
            <v>0</v>
          </cell>
          <cell r="AW32">
            <v>0</v>
          </cell>
          <cell r="AX32">
            <v>0</v>
          </cell>
          <cell r="AZ32">
            <v>0</v>
          </cell>
          <cell r="BB32">
            <v>0</v>
          </cell>
          <cell r="BC32">
            <v>0</v>
          </cell>
          <cell r="BD32">
            <v>0</v>
          </cell>
          <cell r="BE32">
            <v>0</v>
          </cell>
          <cell r="BF32">
            <v>0</v>
          </cell>
          <cell r="BG32">
            <v>0</v>
          </cell>
          <cell r="BI32">
            <v>0</v>
          </cell>
          <cell r="BS32">
            <v>0</v>
          </cell>
          <cell r="BT32">
            <v>0</v>
          </cell>
          <cell r="BU32">
            <v>0</v>
          </cell>
          <cell r="BV32">
            <v>0</v>
          </cell>
          <cell r="BX32">
            <v>1.0000000000000001E-15</v>
          </cell>
          <cell r="BY32">
            <v>0</v>
          </cell>
          <cell r="BZ32">
            <v>0</v>
          </cell>
          <cell r="CA32">
            <v>1.0000000000000001E-15</v>
          </cell>
        </row>
        <row r="33">
          <cell r="F33">
            <v>2.0000000000000002E-15</v>
          </cell>
          <cell r="G33">
            <v>2.0000000000000002E-15</v>
          </cell>
          <cell r="H33">
            <v>0</v>
          </cell>
          <cell r="I33">
            <v>0</v>
          </cell>
          <cell r="J33">
            <v>0</v>
          </cell>
          <cell r="K33">
            <v>0</v>
          </cell>
          <cell r="L33">
            <v>0</v>
          </cell>
          <cell r="M33">
            <v>2.0000000000000002E-15</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2.0000000000000002E-15</v>
          </cell>
          <cell r="BY33">
            <v>0</v>
          </cell>
          <cell r="BZ33">
            <v>0</v>
          </cell>
          <cell r="CA33">
            <v>2.0000000000000002E-15</v>
          </cell>
          <cell r="CB33">
            <v>0</v>
          </cell>
          <cell r="CC33">
            <v>0</v>
          </cell>
          <cell r="CD33">
            <v>0</v>
          </cell>
          <cell r="CE33">
            <v>0</v>
          </cell>
          <cell r="CF33">
            <v>0</v>
          </cell>
        </row>
        <row r="35">
          <cell r="F35">
            <v>1.0000000000000001E-15</v>
          </cell>
          <cell r="G35">
            <v>1.0000000000000001E-15</v>
          </cell>
          <cell r="K35">
            <v>0</v>
          </cell>
          <cell r="M35">
            <v>1.0000000000000001E-15</v>
          </cell>
          <cell r="N35">
            <v>0</v>
          </cell>
          <cell r="O35">
            <v>0</v>
          </cell>
          <cell r="P35">
            <v>0</v>
          </cell>
          <cell r="Q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K35">
            <v>0</v>
          </cell>
          <cell r="AL35">
            <v>0</v>
          </cell>
          <cell r="AM35">
            <v>0</v>
          </cell>
          <cell r="AN35">
            <v>0</v>
          </cell>
          <cell r="AP35">
            <v>0</v>
          </cell>
          <cell r="AQ35">
            <v>0</v>
          </cell>
          <cell r="AR35">
            <v>0</v>
          </cell>
          <cell r="AS35">
            <v>0</v>
          </cell>
          <cell r="AT35">
            <v>0</v>
          </cell>
          <cell r="AU35">
            <v>0</v>
          </cell>
          <cell r="AV35">
            <v>0</v>
          </cell>
          <cell r="AW35">
            <v>0</v>
          </cell>
          <cell r="AX35">
            <v>0</v>
          </cell>
          <cell r="AZ35">
            <v>0</v>
          </cell>
          <cell r="BB35">
            <v>0</v>
          </cell>
          <cell r="BC35">
            <v>0</v>
          </cell>
          <cell r="BD35">
            <v>0</v>
          </cell>
          <cell r="BE35">
            <v>0</v>
          </cell>
          <cell r="BF35">
            <v>0</v>
          </cell>
          <cell r="BG35">
            <v>0</v>
          </cell>
          <cell r="BI35">
            <v>0</v>
          </cell>
          <cell r="BS35">
            <v>0</v>
          </cell>
          <cell r="BT35">
            <v>0</v>
          </cell>
          <cell r="BU35">
            <v>0</v>
          </cell>
          <cell r="BV35">
            <v>0</v>
          </cell>
          <cell r="BX35">
            <v>1.0000000000000001E-15</v>
          </cell>
          <cell r="BY35">
            <v>0</v>
          </cell>
          <cell r="BZ35">
            <v>0</v>
          </cell>
          <cell r="CA35">
            <v>1.0000000000000001E-15</v>
          </cell>
        </row>
        <row r="36">
          <cell r="F36">
            <v>1.0000000000000001E-15</v>
          </cell>
          <cell r="G36">
            <v>1.0000000000000001E-15</v>
          </cell>
          <cell r="K36">
            <v>0</v>
          </cell>
          <cell r="M36">
            <v>1.0000000000000001E-15</v>
          </cell>
          <cell r="N36">
            <v>0</v>
          </cell>
          <cell r="O36">
            <v>0</v>
          </cell>
          <cell r="P36">
            <v>0</v>
          </cell>
          <cell r="Q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K36">
            <v>0</v>
          </cell>
          <cell r="AL36">
            <v>0</v>
          </cell>
          <cell r="AM36">
            <v>0</v>
          </cell>
          <cell r="AN36">
            <v>0</v>
          </cell>
          <cell r="AP36">
            <v>0</v>
          </cell>
          <cell r="AQ36">
            <v>0</v>
          </cell>
          <cell r="AR36">
            <v>0</v>
          </cell>
          <cell r="AS36">
            <v>0</v>
          </cell>
          <cell r="AT36">
            <v>0</v>
          </cell>
          <cell r="AU36">
            <v>0</v>
          </cell>
          <cell r="AV36">
            <v>0</v>
          </cell>
          <cell r="AW36">
            <v>0</v>
          </cell>
          <cell r="AX36">
            <v>0</v>
          </cell>
          <cell r="AZ36">
            <v>0</v>
          </cell>
          <cell r="BB36">
            <v>0</v>
          </cell>
          <cell r="BC36">
            <v>0</v>
          </cell>
          <cell r="BD36">
            <v>0</v>
          </cell>
          <cell r="BE36">
            <v>0</v>
          </cell>
          <cell r="BF36">
            <v>0</v>
          </cell>
          <cell r="BG36">
            <v>0</v>
          </cell>
          <cell r="BI36">
            <v>0</v>
          </cell>
          <cell r="BS36">
            <v>0</v>
          </cell>
          <cell r="BT36">
            <v>0</v>
          </cell>
          <cell r="BU36">
            <v>0</v>
          </cell>
          <cell r="BV36">
            <v>0</v>
          </cell>
          <cell r="BX36">
            <v>1.0000000000000001E-15</v>
          </cell>
          <cell r="BY36">
            <v>0</v>
          </cell>
          <cell r="BZ36">
            <v>0</v>
          </cell>
          <cell r="CA36">
            <v>1.0000000000000001E-15</v>
          </cell>
        </row>
        <row r="37">
          <cell r="F37">
            <v>1.0000000000000001E-15</v>
          </cell>
          <cell r="G37">
            <v>1.0000000000000001E-15</v>
          </cell>
          <cell r="K37">
            <v>0</v>
          </cell>
          <cell r="M37">
            <v>1.0000000000000001E-15</v>
          </cell>
          <cell r="N37">
            <v>0</v>
          </cell>
          <cell r="O37">
            <v>0</v>
          </cell>
          <cell r="P37">
            <v>0</v>
          </cell>
          <cell r="Q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K37">
            <v>0</v>
          </cell>
          <cell r="AL37">
            <v>0</v>
          </cell>
          <cell r="AM37">
            <v>0</v>
          </cell>
          <cell r="AN37">
            <v>0</v>
          </cell>
          <cell r="AP37">
            <v>0</v>
          </cell>
          <cell r="AQ37">
            <v>0</v>
          </cell>
          <cell r="AR37">
            <v>0</v>
          </cell>
          <cell r="AS37">
            <v>0</v>
          </cell>
          <cell r="AT37">
            <v>0</v>
          </cell>
          <cell r="AU37">
            <v>0</v>
          </cell>
          <cell r="AV37">
            <v>0</v>
          </cell>
          <cell r="AW37">
            <v>0</v>
          </cell>
          <cell r="AX37">
            <v>0</v>
          </cell>
          <cell r="AZ37">
            <v>0</v>
          </cell>
          <cell r="BB37">
            <v>0</v>
          </cell>
          <cell r="BC37">
            <v>0</v>
          </cell>
          <cell r="BD37">
            <v>0</v>
          </cell>
          <cell r="BE37">
            <v>0</v>
          </cell>
          <cell r="BF37">
            <v>0</v>
          </cell>
          <cell r="BG37">
            <v>0</v>
          </cell>
          <cell r="BI37">
            <v>0</v>
          </cell>
          <cell r="BS37">
            <v>0</v>
          </cell>
          <cell r="BT37">
            <v>0</v>
          </cell>
          <cell r="BU37">
            <v>0</v>
          </cell>
          <cell r="BV37">
            <v>0</v>
          </cell>
          <cell r="BX37">
            <v>1.0000000000000001E-15</v>
          </cell>
          <cell r="BY37">
            <v>0</v>
          </cell>
          <cell r="BZ37">
            <v>0</v>
          </cell>
          <cell r="CA37">
            <v>1.0000000000000001E-15</v>
          </cell>
        </row>
        <row r="38">
          <cell r="F38">
            <v>1023257.0000000001</v>
          </cell>
          <cell r="G38">
            <v>930294.00000000012</v>
          </cell>
          <cell r="H38">
            <v>92963</v>
          </cell>
          <cell r="K38">
            <v>92963</v>
          </cell>
          <cell r="M38">
            <v>1023257.0000000001</v>
          </cell>
          <cell r="N38">
            <v>64378.162447355353</v>
          </cell>
          <cell r="O38">
            <v>0</v>
          </cell>
          <cell r="P38">
            <v>5848.7624473553515</v>
          </cell>
          <cell r="Q38">
            <v>58529.4</v>
          </cell>
          <cell r="U38">
            <v>58529.4</v>
          </cell>
          <cell r="V38">
            <v>0</v>
          </cell>
          <cell r="W38">
            <v>58102.10170617031</v>
          </cell>
          <cell r="X38">
            <v>0</v>
          </cell>
          <cell r="Y38">
            <v>5278.5817061703074</v>
          </cell>
          <cell r="Z38">
            <v>52823.520000000004</v>
          </cell>
          <cell r="AA38">
            <v>0</v>
          </cell>
          <cell r="AB38">
            <v>46823.520000000004</v>
          </cell>
          <cell r="AC38">
            <v>0</v>
          </cell>
          <cell r="AD38">
            <v>6000</v>
          </cell>
          <cell r="AE38">
            <v>0</v>
          </cell>
          <cell r="AF38">
            <v>0</v>
          </cell>
          <cell r="AG38">
            <v>0</v>
          </cell>
          <cell r="AH38">
            <v>0</v>
          </cell>
          <cell r="AI38">
            <v>0</v>
          </cell>
          <cell r="AK38">
            <v>109992.86247143376</v>
          </cell>
          <cell r="AL38">
            <v>0</v>
          </cell>
          <cell r="AM38">
            <v>9992.8624714337602</v>
          </cell>
          <cell r="AN38">
            <v>100000</v>
          </cell>
          <cell r="AO38">
            <v>100000</v>
          </cell>
          <cell r="AP38">
            <v>103393.29072314773</v>
          </cell>
          <cell r="AQ38">
            <v>0</v>
          </cell>
          <cell r="AR38">
            <v>9393.2907231477348</v>
          </cell>
          <cell r="AS38">
            <v>94000</v>
          </cell>
          <cell r="AT38">
            <v>94000</v>
          </cell>
          <cell r="AU38">
            <v>109992.86247143376</v>
          </cell>
          <cell r="AV38">
            <v>0</v>
          </cell>
          <cell r="AW38">
            <v>9992.8624714337602</v>
          </cell>
          <cell r="AX38">
            <v>100000</v>
          </cell>
          <cell r="AY38">
            <v>100000</v>
          </cell>
          <cell r="AZ38">
            <v>0</v>
          </cell>
          <cell r="BB38">
            <v>577397.7201804592</v>
          </cell>
          <cell r="BC38">
            <v>0</v>
          </cell>
          <cell r="BD38">
            <v>52456.640180459086</v>
          </cell>
          <cell r="BE38">
            <v>524941.08000000007</v>
          </cell>
          <cell r="BF38">
            <v>30000</v>
          </cell>
          <cell r="BG38">
            <v>479941.08</v>
          </cell>
          <cell r="BI38">
            <v>0</v>
          </cell>
          <cell r="BJ38">
            <v>15000</v>
          </cell>
          <cell r="BS38">
            <v>0</v>
          </cell>
          <cell r="BT38">
            <v>0</v>
          </cell>
          <cell r="BU38">
            <v>0</v>
          </cell>
          <cell r="BV38">
            <v>0</v>
          </cell>
          <cell r="BX38">
            <v>1.0999286247143376E-15</v>
          </cell>
          <cell r="BY38">
            <v>0</v>
          </cell>
          <cell r="BZ38">
            <v>9.992862471433762E-17</v>
          </cell>
          <cell r="CA38">
            <v>1.0000000000000001E-15</v>
          </cell>
        </row>
        <row r="39">
          <cell r="F39">
            <v>1023257.0000000001</v>
          </cell>
          <cell r="G39">
            <v>930294.00000000012</v>
          </cell>
          <cell r="H39">
            <v>92963</v>
          </cell>
          <cell r="I39">
            <v>0</v>
          </cell>
          <cell r="J39">
            <v>0</v>
          </cell>
          <cell r="K39">
            <v>92963</v>
          </cell>
          <cell r="L39">
            <v>0</v>
          </cell>
          <cell r="M39">
            <v>1023257.0000000001</v>
          </cell>
          <cell r="N39">
            <v>64378.162447355353</v>
          </cell>
          <cell r="O39">
            <v>0</v>
          </cell>
          <cell r="P39">
            <v>5848.7624473553515</v>
          </cell>
          <cell r="Q39">
            <v>58529.4</v>
          </cell>
          <cell r="R39">
            <v>0</v>
          </cell>
          <cell r="S39">
            <v>0</v>
          </cell>
          <cell r="T39">
            <v>0</v>
          </cell>
          <cell r="U39">
            <v>58529.4</v>
          </cell>
          <cell r="V39">
            <v>0</v>
          </cell>
          <cell r="W39">
            <v>58102.10170617031</v>
          </cell>
          <cell r="X39">
            <v>0</v>
          </cell>
          <cell r="Y39">
            <v>5278.5817061703074</v>
          </cell>
          <cell r="Z39">
            <v>52823.520000000004</v>
          </cell>
          <cell r="AA39">
            <v>0</v>
          </cell>
          <cell r="AB39">
            <v>46823.520000000004</v>
          </cell>
          <cell r="AC39">
            <v>0</v>
          </cell>
          <cell r="AD39">
            <v>6000</v>
          </cell>
          <cell r="AE39">
            <v>0</v>
          </cell>
          <cell r="AF39">
            <v>0</v>
          </cell>
          <cell r="AG39">
            <v>0</v>
          </cell>
          <cell r="AH39">
            <v>0</v>
          </cell>
          <cell r="AI39">
            <v>0</v>
          </cell>
          <cell r="AJ39">
            <v>0</v>
          </cell>
          <cell r="AK39">
            <v>109992.86247143376</v>
          </cell>
          <cell r="AL39">
            <v>0</v>
          </cell>
          <cell r="AM39">
            <v>9992.8624714337602</v>
          </cell>
          <cell r="AN39">
            <v>100000</v>
          </cell>
          <cell r="AO39">
            <v>100000</v>
          </cell>
          <cell r="AP39">
            <v>103393.29072314773</v>
          </cell>
          <cell r="AQ39">
            <v>0</v>
          </cell>
          <cell r="AR39">
            <v>9393.2907231477348</v>
          </cell>
          <cell r="AS39">
            <v>94000</v>
          </cell>
          <cell r="AT39">
            <v>94000</v>
          </cell>
          <cell r="AU39">
            <v>109992.86247143376</v>
          </cell>
          <cell r="AV39">
            <v>0</v>
          </cell>
          <cell r="AW39">
            <v>9992.8624714337602</v>
          </cell>
          <cell r="AX39">
            <v>100000</v>
          </cell>
          <cell r="AY39">
            <v>100000</v>
          </cell>
          <cell r="AZ39">
            <v>0</v>
          </cell>
          <cell r="BA39">
            <v>0</v>
          </cell>
          <cell r="BB39">
            <v>577397.7201804592</v>
          </cell>
          <cell r="BC39">
            <v>0</v>
          </cell>
          <cell r="BD39">
            <v>52456.640180459086</v>
          </cell>
          <cell r="BE39">
            <v>524941.08000000007</v>
          </cell>
          <cell r="BF39">
            <v>30000</v>
          </cell>
          <cell r="BG39">
            <v>479941.08</v>
          </cell>
          <cell r="BH39">
            <v>0</v>
          </cell>
          <cell r="BI39">
            <v>0</v>
          </cell>
          <cell r="BJ39">
            <v>15000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4.0999286247143383E-15</v>
          </cell>
          <cell r="BY39">
            <v>0</v>
          </cell>
          <cell r="BZ39">
            <v>9.992862471433762E-17</v>
          </cell>
          <cell r="CA39">
            <v>4.0000000000000003E-15</v>
          </cell>
          <cell r="CB39">
            <v>0</v>
          </cell>
          <cell r="CC39">
            <v>0</v>
          </cell>
          <cell r="CD39">
            <v>0</v>
          </cell>
          <cell r="CE39">
            <v>0</v>
          </cell>
          <cell r="CF39">
            <v>0</v>
          </cell>
        </row>
        <row r="41">
          <cell r="F41">
            <v>1.0000000000000001E-15</v>
          </cell>
          <cell r="G41">
            <v>1.0000000000000001E-15</v>
          </cell>
          <cell r="K41">
            <v>0</v>
          </cell>
          <cell r="M41">
            <v>1.0000000000000001E-15</v>
          </cell>
          <cell r="N41">
            <v>0</v>
          </cell>
          <cell r="O41">
            <v>0</v>
          </cell>
          <cell r="P41">
            <v>0</v>
          </cell>
          <cell r="Q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K41">
            <v>0</v>
          </cell>
          <cell r="AL41">
            <v>0</v>
          </cell>
          <cell r="AM41">
            <v>0</v>
          </cell>
          <cell r="AN41">
            <v>0</v>
          </cell>
          <cell r="AP41">
            <v>0</v>
          </cell>
          <cell r="AQ41">
            <v>0</v>
          </cell>
          <cell r="AR41">
            <v>0</v>
          </cell>
          <cell r="AS41">
            <v>0</v>
          </cell>
          <cell r="AT41">
            <v>0</v>
          </cell>
          <cell r="AU41">
            <v>0</v>
          </cell>
          <cell r="AV41">
            <v>0</v>
          </cell>
          <cell r="AW41">
            <v>0</v>
          </cell>
          <cell r="AX41">
            <v>0</v>
          </cell>
          <cell r="AZ41">
            <v>0</v>
          </cell>
          <cell r="BB41">
            <v>0</v>
          </cell>
          <cell r="BC41">
            <v>0</v>
          </cell>
          <cell r="BD41">
            <v>0</v>
          </cell>
          <cell r="BE41">
            <v>0</v>
          </cell>
          <cell r="BF41">
            <v>0</v>
          </cell>
          <cell r="BG41">
            <v>0</v>
          </cell>
          <cell r="BI41">
            <v>0</v>
          </cell>
          <cell r="BS41">
            <v>0</v>
          </cell>
          <cell r="BT41">
            <v>0</v>
          </cell>
          <cell r="BU41">
            <v>0</v>
          </cell>
          <cell r="BV41">
            <v>0</v>
          </cell>
          <cell r="BX41">
            <v>1.0000000000000001E-15</v>
          </cell>
          <cell r="BY41">
            <v>0</v>
          </cell>
          <cell r="BZ41">
            <v>0</v>
          </cell>
          <cell r="CA41">
            <v>1.0000000000000001E-15</v>
          </cell>
        </row>
        <row r="42">
          <cell r="F42">
            <v>1.0000000000000001E-15</v>
          </cell>
          <cell r="G42">
            <v>1.0000000000000001E-15</v>
          </cell>
          <cell r="K42">
            <v>0</v>
          </cell>
          <cell r="M42">
            <v>1.0000000000000001E-15</v>
          </cell>
          <cell r="N42">
            <v>0</v>
          </cell>
          <cell r="O42">
            <v>0</v>
          </cell>
          <cell r="P42">
            <v>0</v>
          </cell>
          <cell r="Q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K42">
            <v>0</v>
          </cell>
          <cell r="AL42">
            <v>0</v>
          </cell>
          <cell r="AM42">
            <v>0</v>
          </cell>
          <cell r="AN42">
            <v>0</v>
          </cell>
          <cell r="AP42">
            <v>0</v>
          </cell>
          <cell r="AQ42">
            <v>0</v>
          </cell>
          <cell r="AR42">
            <v>0</v>
          </cell>
          <cell r="AS42">
            <v>0</v>
          </cell>
          <cell r="AT42">
            <v>0</v>
          </cell>
          <cell r="AU42">
            <v>0</v>
          </cell>
          <cell r="AV42">
            <v>0</v>
          </cell>
          <cell r="AW42">
            <v>0</v>
          </cell>
          <cell r="AX42">
            <v>0</v>
          </cell>
          <cell r="AZ42">
            <v>0</v>
          </cell>
          <cell r="BB42">
            <v>0</v>
          </cell>
          <cell r="BC42">
            <v>0</v>
          </cell>
          <cell r="BD42">
            <v>0</v>
          </cell>
          <cell r="BE42">
            <v>0</v>
          </cell>
          <cell r="BF42">
            <v>0</v>
          </cell>
          <cell r="BG42">
            <v>0</v>
          </cell>
          <cell r="BI42">
            <v>0</v>
          </cell>
          <cell r="BS42">
            <v>0</v>
          </cell>
          <cell r="BT42">
            <v>0</v>
          </cell>
          <cell r="BU42">
            <v>0</v>
          </cell>
          <cell r="BV42">
            <v>0</v>
          </cell>
          <cell r="BX42">
            <v>1.0000000000000001E-15</v>
          </cell>
          <cell r="BY42">
            <v>0</v>
          </cell>
          <cell r="BZ42">
            <v>0</v>
          </cell>
          <cell r="CA42">
            <v>1.0000000000000001E-15</v>
          </cell>
        </row>
        <row r="43">
          <cell r="F43">
            <v>1.0000000000000001E-15</v>
          </cell>
          <cell r="G43">
            <v>1.0000000000000001E-15</v>
          </cell>
          <cell r="K43">
            <v>0</v>
          </cell>
          <cell r="M43">
            <v>1.0000000000000001E-15</v>
          </cell>
          <cell r="N43">
            <v>0</v>
          </cell>
          <cell r="O43">
            <v>0</v>
          </cell>
          <cell r="P43">
            <v>0</v>
          </cell>
          <cell r="Q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K43">
            <v>0</v>
          </cell>
          <cell r="AL43">
            <v>0</v>
          </cell>
          <cell r="AM43">
            <v>0</v>
          </cell>
          <cell r="AN43">
            <v>0</v>
          </cell>
          <cell r="AP43">
            <v>0</v>
          </cell>
          <cell r="AQ43">
            <v>0</v>
          </cell>
          <cell r="AR43">
            <v>0</v>
          </cell>
          <cell r="AS43">
            <v>0</v>
          </cell>
          <cell r="AT43">
            <v>0</v>
          </cell>
          <cell r="AU43">
            <v>0</v>
          </cell>
          <cell r="AV43">
            <v>0</v>
          </cell>
          <cell r="AW43">
            <v>0</v>
          </cell>
          <cell r="AX43">
            <v>0</v>
          </cell>
          <cell r="AZ43">
            <v>0</v>
          </cell>
          <cell r="BB43">
            <v>0</v>
          </cell>
          <cell r="BC43">
            <v>0</v>
          </cell>
          <cell r="BD43">
            <v>0</v>
          </cell>
          <cell r="BE43">
            <v>0</v>
          </cell>
          <cell r="BF43">
            <v>0</v>
          </cell>
          <cell r="BG43">
            <v>0</v>
          </cell>
          <cell r="BI43">
            <v>0</v>
          </cell>
          <cell r="BS43">
            <v>0</v>
          </cell>
          <cell r="BT43">
            <v>0</v>
          </cell>
          <cell r="BU43">
            <v>0</v>
          </cell>
          <cell r="BV43">
            <v>0</v>
          </cell>
          <cell r="BX43">
            <v>1.0000000000000001E-15</v>
          </cell>
          <cell r="BY43">
            <v>0</v>
          </cell>
          <cell r="BZ43">
            <v>0</v>
          </cell>
          <cell r="CA43">
            <v>1.0000000000000001E-15</v>
          </cell>
        </row>
        <row r="44">
          <cell r="F44">
            <v>1.0000000000000001E-15</v>
          </cell>
          <cell r="G44">
            <v>1.0000000000000001E-15</v>
          </cell>
          <cell r="K44">
            <v>0</v>
          </cell>
          <cell r="M44">
            <v>1.0000000000000001E-15</v>
          </cell>
          <cell r="N44">
            <v>0</v>
          </cell>
          <cell r="O44">
            <v>0</v>
          </cell>
          <cell r="P44">
            <v>0</v>
          </cell>
          <cell r="Q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K44">
            <v>0</v>
          </cell>
          <cell r="AL44">
            <v>0</v>
          </cell>
          <cell r="AM44">
            <v>0</v>
          </cell>
          <cell r="AN44">
            <v>0</v>
          </cell>
          <cell r="AP44">
            <v>0</v>
          </cell>
          <cell r="AQ44">
            <v>0</v>
          </cell>
          <cell r="AR44">
            <v>0</v>
          </cell>
          <cell r="AS44">
            <v>0</v>
          </cell>
          <cell r="AT44">
            <v>0</v>
          </cell>
          <cell r="AU44">
            <v>0</v>
          </cell>
          <cell r="AV44">
            <v>0</v>
          </cell>
          <cell r="AW44">
            <v>0</v>
          </cell>
          <cell r="AX44">
            <v>0</v>
          </cell>
          <cell r="AZ44">
            <v>0</v>
          </cell>
          <cell r="BB44">
            <v>0</v>
          </cell>
          <cell r="BC44">
            <v>0</v>
          </cell>
          <cell r="BD44">
            <v>0</v>
          </cell>
          <cell r="BE44">
            <v>0</v>
          </cell>
          <cell r="BF44">
            <v>0</v>
          </cell>
          <cell r="BG44">
            <v>0</v>
          </cell>
          <cell r="BI44">
            <v>0</v>
          </cell>
          <cell r="BS44">
            <v>0</v>
          </cell>
          <cell r="BT44">
            <v>0</v>
          </cell>
          <cell r="BU44">
            <v>0</v>
          </cell>
          <cell r="BV44">
            <v>0</v>
          </cell>
          <cell r="BX44">
            <v>1.0000000000000001E-15</v>
          </cell>
          <cell r="BY44">
            <v>0</v>
          </cell>
          <cell r="BZ44">
            <v>0</v>
          </cell>
          <cell r="CA44">
            <v>1.0000000000000001E-15</v>
          </cell>
        </row>
        <row r="45">
          <cell r="F45">
            <v>11750</v>
          </cell>
          <cell r="G45">
            <v>11750</v>
          </cell>
          <cell r="K45">
            <v>0</v>
          </cell>
          <cell r="M45">
            <v>11750</v>
          </cell>
          <cell r="N45">
            <v>0</v>
          </cell>
          <cell r="O45">
            <v>0</v>
          </cell>
          <cell r="P45">
            <v>0</v>
          </cell>
          <cell r="Q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K45">
            <v>11750</v>
          </cell>
          <cell r="AL45">
            <v>0</v>
          </cell>
          <cell r="AM45">
            <v>0</v>
          </cell>
          <cell r="AN45">
            <v>11750</v>
          </cell>
          <cell r="AO45">
            <v>11750</v>
          </cell>
          <cell r="AP45">
            <v>0</v>
          </cell>
          <cell r="AQ45">
            <v>0</v>
          </cell>
          <cell r="AR45">
            <v>0</v>
          </cell>
          <cell r="AS45">
            <v>0</v>
          </cell>
          <cell r="AT45">
            <v>0</v>
          </cell>
          <cell r="AU45">
            <v>0</v>
          </cell>
          <cell r="AV45">
            <v>0</v>
          </cell>
          <cell r="AW45">
            <v>0</v>
          </cell>
          <cell r="AX45">
            <v>0</v>
          </cell>
          <cell r="AZ45">
            <v>0</v>
          </cell>
          <cell r="BB45">
            <v>0</v>
          </cell>
          <cell r="BC45">
            <v>0</v>
          </cell>
          <cell r="BD45">
            <v>0</v>
          </cell>
          <cell r="BE45">
            <v>0</v>
          </cell>
          <cell r="BF45">
            <v>0</v>
          </cell>
          <cell r="BG45">
            <v>0</v>
          </cell>
          <cell r="BI45">
            <v>0</v>
          </cell>
          <cell r="BS45">
            <v>0</v>
          </cell>
          <cell r="BT45">
            <v>0</v>
          </cell>
          <cell r="BU45">
            <v>0</v>
          </cell>
          <cell r="BV45">
            <v>0</v>
          </cell>
          <cell r="BX45">
            <v>0</v>
          </cell>
          <cell r="BY45">
            <v>0</v>
          </cell>
          <cell r="BZ45">
            <v>0</v>
          </cell>
          <cell r="CA45">
            <v>0</v>
          </cell>
        </row>
        <row r="46">
          <cell r="F46">
            <v>1.0000000000000001E-15</v>
          </cell>
          <cell r="G46">
            <v>1.0000000000000001E-15</v>
          </cell>
          <cell r="K46">
            <v>0</v>
          </cell>
          <cell r="M46">
            <v>1.0000000000000001E-15</v>
          </cell>
          <cell r="N46">
            <v>0</v>
          </cell>
          <cell r="O46">
            <v>0</v>
          </cell>
          <cell r="P46">
            <v>0</v>
          </cell>
          <cell r="Q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K46">
            <v>0</v>
          </cell>
          <cell r="AL46">
            <v>0</v>
          </cell>
          <cell r="AM46">
            <v>0</v>
          </cell>
          <cell r="AN46">
            <v>0</v>
          </cell>
          <cell r="AP46">
            <v>0</v>
          </cell>
          <cell r="AQ46">
            <v>0</v>
          </cell>
          <cell r="AR46">
            <v>0</v>
          </cell>
          <cell r="AS46">
            <v>0</v>
          </cell>
          <cell r="AT46">
            <v>0</v>
          </cell>
          <cell r="AU46">
            <v>0</v>
          </cell>
          <cell r="AV46">
            <v>0</v>
          </cell>
          <cell r="AW46">
            <v>0</v>
          </cell>
          <cell r="AX46">
            <v>0</v>
          </cell>
          <cell r="AZ46">
            <v>0</v>
          </cell>
          <cell r="BB46">
            <v>0</v>
          </cell>
          <cell r="BC46">
            <v>0</v>
          </cell>
          <cell r="BD46">
            <v>0</v>
          </cell>
          <cell r="BE46">
            <v>0</v>
          </cell>
          <cell r="BF46">
            <v>0</v>
          </cell>
          <cell r="BG46">
            <v>0</v>
          </cell>
          <cell r="BI46">
            <v>0</v>
          </cell>
          <cell r="BS46">
            <v>0</v>
          </cell>
          <cell r="BT46">
            <v>0</v>
          </cell>
          <cell r="BU46">
            <v>0</v>
          </cell>
          <cell r="BV46">
            <v>0</v>
          </cell>
          <cell r="BX46">
            <v>1.0000000000000001E-15</v>
          </cell>
          <cell r="BY46">
            <v>0</v>
          </cell>
          <cell r="BZ46">
            <v>0</v>
          </cell>
          <cell r="CA46">
            <v>1.0000000000000001E-15</v>
          </cell>
        </row>
        <row r="47">
          <cell r="F47">
            <v>694643.41</v>
          </cell>
          <cell r="G47">
            <v>694643.41</v>
          </cell>
          <cell r="K47">
            <v>0</v>
          </cell>
          <cell r="L47">
            <v>131889.51</v>
          </cell>
          <cell r="M47">
            <v>826532.92</v>
          </cell>
          <cell r="N47">
            <v>0</v>
          </cell>
          <cell r="O47">
            <v>0</v>
          </cell>
          <cell r="P47">
            <v>0</v>
          </cell>
          <cell r="Q47">
            <v>0</v>
          </cell>
          <cell r="U47">
            <v>0</v>
          </cell>
          <cell r="V47">
            <v>0</v>
          </cell>
          <cell r="W47">
            <v>262276.04982959724</v>
          </cell>
          <cell r="X47">
            <v>41851.278829597199</v>
          </cell>
          <cell r="Y47">
            <v>0</v>
          </cell>
          <cell r="Z47">
            <v>220424.77100000001</v>
          </cell>
          <cell r="AA47">
            <v>0</v>
          </cell>
          <cell r="AB47">
            <v>0</v>
          </cell>
          <cell r="AC47">
            <v>0</v>
          </cell>
          <cell r="AD47">
            <v>0</v>
          </cell>
          <cell r="AE47">
            <v>220424.77100000001</v>
          </cell>
          <cell r="AF47">
            <v>0</v>
          </cell>
          <cell r="AG47">
            <v>0</v>
          </cell>
          <cell r="AH47">
            <v>0</v>
          </cell>
          <cell r="AI47">
            <v>0</v>
          </cell>
          <cell r="AK47">
            <v>0</v>
          </cell>
          <cell r="AL47">
            <v>0</v>
          </cell>
          <cell r="AM47">
            <v>0</v>
          </cell>
          <cell r="AN47">
            <v>0</v>
          </cell>
          <cell r="AP47">
            <v>0</v>
          </cell>
          <cell r="AQ47">
            <v>0</v>
          </cell>
          <cell r="AR47">
            <v>0</v>
          </cell>
          <cell r="AS47">
            <v>0</v>
          </cell>
          <cell r="AT47">
            <v>0</v>
          </cell>
          <cell r="AU47">
            <v>0</v>
          </cell>
          <cell r="AV47">
            <v>0</v>
          </cell>
          <cell r="AW47">
            <v>0</v>
          </cell>
          <cell r="AX47">
            <v>0</v>
          </cell>
          <cell r="AZ47">
            <v>0</v>
          </cell>
          <cell r="BB47">
            <v>564256.87017040281</v>
          </cell>
          <cell r="BC47">
            <v>90038.231170402811</v>
          </cell>
          <cell r="BD47">
            <v>0</v>
          </cell>
          <cell r="BE47">
            <v>474218.63900000002</v>
          </cell>
          <cell r="BF47">
            <v>0</v>
          </cell>
          <cell r="BG47">
            <v>0</v>
          </cell>
          <cell r="BI47">
            <v>409360.28900000005</v>
          </cell>
          <cell r="BR47">
            <v>64858.35</v>
          </cell>
          <cell r="BS47">
            <v>0</v>
          </cell>
          <cell r="BT47">
            <v>0</v>
          </cell>
          <cell r="BU47">
            <v>0</v>
          </cell>
          <cell r="BV47">
            <v>0</v>
          </cell>
          <cell r="BX47">
            <v>1.1898664956743778E-15</v>
          </cell>
          <cell r="BY47">
            <v>1.8986649567437774E-16</v>
          </cell>
          <cell r="BZ47">
            <v>0</v>
          </cell>
          <cell r="CA47">
            <v>1.0000000000000001E-15</v>
          </cell>
        </row>
        <row r="48">
          <cell r="F48">
            <v>1080.54</v>
          </cell>
          <cell r="G48">
            <v>1080.54</v>
          </cell>
          <cell r="K48">
            <v>0</v>
          </cell>
          <cell r="M48">
            <v>1080.54</v>
          </cell>
          <cell r="N48">
            <v>129.804</v>
          </cell>
          <cell r="O48">
            <v>0</v>
          </cell>
          <cell r="P48">
            <v>0</v>
          </cell>
          <cell r="Q48">
            <v>129.804</v>
          </cell>
          <cell r="U48">
            <v>64.554000000000002</v>
          </cell>
          <cell r="V48">
            <v>65.25</v>
          </cell>
          <cell r="W48">
            <v>64.693200000000004</v>
          </cell>
          <cell r="X48">
            <v>0</v>
          </cell>
          <cell r="Y48">
            <v>0</v>
          </cell>
          <cell r="Z48">
            <v>64.693200000000004</v>
          </cell>
          <cell r="AA48">
            <v>0</v>
          </cell>
          <cell r="AB48">
            <v>51.6432</v>
          </cell>
          <cell r="AC48">
            <v>13.049999999999999</v>
          </cell>
          <cell r="AD48">
            <v>0</v>
          </cell>
          <cell r="AE48">
            <v>0</v>
          </cell>
          <cell r="AF48">
            <v>0</v>
          </cell>
          <cell r="AG48">
            <v>0</v>
          </cell>
          <cell r="AH48">
            <v>0</v>
          </cell>
          <cell r="AI48">
            <v>0</v>
          </cell>
          <cell r="AK48">
            <v>0</v>
          </cell>
          <cell r="AL48">
            <v>0</v>
          </cell>
          <cell r="AM48">
            <v>0</v>
          </cell>
          <cell r="AN48">
            <v>0</v>
          </cell>
          <cell r="AP48">
            <v>0</v>
          </cell>
          <cell r="AQ48">
            <v>0</v>
          </cell>
          <cell r="AR48">
            <v>0</v>
          </cell>
          <cell r="AS48">
            <v>0</v>
          </cell>
          <cell r="AT48">
            <v>0</v>
          </cell>
          <cell r="AU48">
            <v>356.7</v>
          </cell>
          <cell r="AV48">
            <v>0</v>
          </cell>
          <cell r="AW48">
            <v>0</v>
          </cell>
          <cell r="AX48">
            <v>356.7</v>
          </cell>
          <cell r="AZ48">
            <v>356.7</v>
          </cell>
          <cell r="BB48">
            <v>529.34280000000001</v>
          </cell>
          <cell r="BC48">
            <v>0</v>
          </cell>
          <cell r="BD48">
            <v>0</v>
          </cell>
          <cell r="BE48">
            <v>529.34280000000001</v>
          </cell>
          <cell r="BF48">
            <v>0</v>
          </cell>
          <cell r="BG48">
            <v>529.34280000000001</v>
          </cell>
          <cell r="BI48">
            <v>0</v>
          </cell>
          <cell r="BS48">
            <v>0</v>
          </cell>
          <cell r="BT48">
            <v>0</v>
          </cell>
          <cell r="BU48">
            <v>0</v>
          </cell>
          <cell r="BV48">
            <v>0</v>
          </cell>
          <cell r="BX48">
            <v>1.0000000000000001E-15</v>
          </cell>
          <cell r="BY48">
            <v>0</v>
          </cell>
          <cell r="BZ48">
            <v>0</v>
          </cell>
          <cell r="CA48">
            <v>1.0000000000000001E-15</v>
          </cell>
        </row>
        <row r="49">
          <cell r="F49">
            <v>500</v>
          </cell>
          <cell r="G49">
            <v>500</v>
          </cell>
          <cell r="K49">
            <v>0</v>
          </cell>
          <cell r="M49">
            <v>500</v>
          </cell>
          <cell r="N49">
            <v>0</v>
          </cell>
          <cell r="O49">
            <v>0</v>
          </cell>
          <cell r="P49">
            <v>0</v>
          </cell>
          <cell r="Q49">
            <v>0</v>
          </cell>
          <cell r="U49">
            <v>0</v>
          </cell>
          <cell r="V49">
            <v>0</v>
          </cell>
          <cell r="W49">
            <v>30</v>
          </cell>
          <cell r="X49">
            <v>0</v>
          </cell>
          <cell r="Y49">
            <v>0</v>
          </cell>
          <cell r="Z49">
            <v>30</v>
          </cell>
          <cell r="AA49">
            <v>0</v>
          </cell>
          <cell r="AB49">
            <v>0</v>
          </cell>
          <cell r="AC49">
            <v>0</v>
          </cell>
          <cell r="AD49">
            <v>30</v>
          </cell>
          <cell r="AE49">
            <v>0</v>
          </cell>
          <cell r="AF49">
            <v>0</v>
          </cell>
          <cell r="AG49">
            <v>0</v>
          </cell>
          <cell r="AH49">
            <v>0</v>
          </cell>
          <cell r="AI49">
            <v>0</v>
          </cell>
          <cell r="AK49">
            <v>0</v>
          </cell>
          <cell r="AL49">
            <v>0</v>
          </cell>
          <cell r="AM49">
            <v>0</v>
          </cell>
          <cell r="AN49">
            <v>0</v>
          </cell>
          <cell r="AO49">
            <v>4500</v>
          </cell>
          <cell r="AP49">
            <v>470</v>
          </cell>
          <cell r="AQ49">
            <v>0</v>
          </cell>
          <cell r="AR49">
            <v>0</v>
          </cell>
          <cell r="AS49">
            <v>470</v>
          </cell>
          <cell r="AT49">
            <v>470</v>
          </cell>
          <cell r="AU49">
            <v>0</v>
          </cell>
          <cell r="AV49">
            <v>0</v>
          </cell>
          <cell r="AW49">
            <v>0</v>
          </cell>
          <cell r="AX49">
            <v>0</v>
          </cell>
          <cell r="AZ49">
            <v>0</v>
          </cell>
          <cell r="BB49">
            <v>0</v>
          </cell>
          <cell r="BC49">
            <v>0</v>
          </cell>
          <cell r="BD49">
            <v>0</v>
          </cell>
          <cell r="BE49">
            <v>0</v>
          </cell>
          <cell r="BF49">
            <v>0</v>
          </cell>
          <cell r="BG49">
            <v>0</v>
          </cell>
          <cell r="BI49">
            <v>0</v>
          </cell>
          <cell r="BS49">
            <v>0</v>
          </cell>
          <cell r="BT49">
            <v>0</v>
          </cell>
          <cell r="BU49">
            <v>0</v>
          </cell>
          <cell r="BV49">
            <v>0</v>
          </cell>
          <cell r="BX49">
            <v>1.0000000000000001E-15</v>
          </cell>
          <cell r="BY49">
            <v>0</v>
          </cell>
          <cell r="BZ49">
            <v>0</v>
          </cell>
          <cell r="CA49">
            <v>1.0000000000000001E-15</v>
          </cell>
        </row>
        <row r="50">
          <cell r="F50">
            <v>1.0000000000000001E-15</v>
          </cell>
          <cell r="G50">
            <v>1.0000000000000001E-15</v>
          </cell>
          <cell r="K50">
            <v>0</v>
          </cell>
          <cell r="M50">
            <v>1.0000000000000001E-15</v>
          </cell>
          <cell r="N50">
            <v>0</v>
          </cell>
          <cell r="O50">
            <v>0</v>
          </cell>
          <cell r="P50">
            <v>0</v>
          </cell>
          <cell r="Q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K50">
            <v>0</v>
          </cell>
          <cell r="AL50">
            <v>0</v>
          </cell>
          <cell r="AM50">
            <v>0</v>
          </cell>
          <cell r="AN50">
            <v>0</v>
          </cell>
          <cell r="AP50">
            <v>0</v>
          </cell>
          <cell r="AQ50">
            <v>0</v>
          </cell>
          <cell r="AR50">
            <v>0</v>
          </cell>
          <cell r="AS50">
            <v>0</v>
          </cell>
          <cell r="AT50">
            <v>0</v>
          </cell>
          <cell r="AU50">
            <v>0</v>
          </cell>
          <cell r="AV50">
            <v>0</v>
          </cell>
          <cell r="AW50">
            <v>0</v>
          </cell>
          <cell r="AX50">
            <v>0</v>
          </cell>
          <cell r="AZ50">
            <v>0</v>
          </cell>
          <cell r="BB50">
            <v>0</v>
          </cell>
          <cell r="BC50">
            <v>0</v>
          </cell>
          <cell r="BD50">
            <v>0</v>
          </cell>
          <cell r="BE50">
            <v>0</v>
          </cell>
          <cell r="BF50">
            <v>0</v>
          </cell>
          <cell r="BG50">
            <v>0</v>
          </cell>
          <cell r="BI50">
            <v>0</v>
          </cell>
          <cell r="BS50">
            <v>0</v>
          </cell>
          <cell r="BT50">
            <v>0</v>
          </cell>
          <cell r="BU50">
            <v>0</v>
          </cell>
          <cell r="BV50">
            <v>0</v>
          </cell>
          <cell r="BX50">
            <v>1.0000000000000001E-15</v>
          </cell>
          <cell r="BY50">
            <v>0</v>
          </cell>
          <cell r="BZ50">
            <v>0</v>
          </cell>
          <cell r="CA50">
            <v>1.0000000000000001E-15</v>
          </cell>
        </row>
        <row r="51">
          <cell r="F51">
            <v>707973.95000000007</v>
          </cell>
          <cell r="G51">
            <v>707973.95000000007</v>
          </cell>
          <cell r="H51">
            <v>0</v>
          </cell>
          <cell r="I51">
            <v>0</v>
          </cell>
          <cell r="J51">
            <v>0</v>
          </cell>
          <cell r="K51">
            <v>0</v>
          </cell>
          <cell r="L51">
            <v>131889.51</v>
          </cell>
          <cell r="M51">
            <v>839863.46000000008</v>
          </cell>
          <cell r="N51">
            <v>129.804</v>
          </cell>
          <cell r="O51">
            <v>0</v>
          </cell>
          <cell r="P51">
            <v>0</v>
          </cell>
          <cell r="Q51">
            <v>129.804</v>
          </cell>
          <cell r="R51">
            <v>0</v>
          </cell>
          <cell r="S51">
            <v>0</v>
          </cell>
          <cell r="T51">
            <v>0</v>
          </cell>
          <cell r="U51">
            <v>64.554000000000002</v>
          </cell>
          <cell r="V51">
            <v>65.25</v>
          </cell>
          <cell r="W51">
            <v>262370.74302959722</v>
          </cell>
          <cell r="X51">
            <v>41851.278829597199</v>
          </cell>
          <cell r="Y51">
            <v>0</v>
          </cell>
          <cell r="Z51">
            <v>220519.46420000002</v>
          </cell>
          <cell r="AA51">
            <v>0</v>
          </cell>
          <cell r="AB51">
            <v>51.6432</v>
          </cell>
          <cell r="AC51">
            <v>13.049999999999999</v>
          </cell>
          <cell r="AD51">
            <v>30</v>
          </cell>
          <cell r="AE51">
            <v>220424.77100000001</v>
          </cell>
          <cell r="AF51">
            <v>0</v>
          </cell>
          <cell r="AG51">
            <v>0</v>
          </cell>
          <cell r="AH51">
            <v>0</v>
          </cell>
          <cell r="AI51">
            <v>0</v>
          </cell>
          <cell r="AJ51">
            <v>0</v>
          </cell>
          <cell r="AK51">
            <v>11750</v>
          </cell>
          <cell r="AL51">
            <v>0</v>
          </cell>
          <cell r="AM51">
            <v>0</v>
          </cell>
          <cell r="AN51">
            <v>11750</v>
          </cell>
          <cell r="AO51">
            <v>11750</v>
          </cell>
          <cell r="AP51">
            <v>470</v>
          </cell>
          <cell r="AQ51">
            <v>0</v>
          </cell>
          <cell r="AR51">
            <v>0</v>
          </cell>
          <cell r="AS51">
            <v>470</v>
          </cell>
          <cell r="AT51">
            <v>470</v>
          </cell>
          <cell r="AU51">
            <v>356.7</v>
          </cell>
          <cell r="AV51">
            <v>0</v>
          </cell>
          <cell r="AW51">
            <v>0</v>
          </cell>
          <cell r="AX51">
            <v>356.7</v>
          </cell>
          <cell r="AY51">
            <v>0</v>
          </cell>
          <cell r="AZ51">
            <v>356.7</v>
          </cell>
          <cell r="BA51">
            <v>0</v>
          </cell>
          <cell r="BB51">
            <v>564786.21297040279</v>
          </cell>
          <cell r="BC51">
            <v>90038.231170402811</v>
          </cell>
          <cell r="BD51">
            <v>0</v>
          </cell>
          <cell r="BE51">
            <v>474747.98180000001</v>
          </cell>
          <cell r="BF51">
            <v>0</v>
          </cell>
          <cell r="BG51">
            <v>529.34280000000001</v>
          </cell>
          <cell r="BH51">
            <v>0</v>
          </cell>
          <cell r="BI51">
            <v>409360.28900000005</v>
          </cell>
          <cell r="BJ51">
            <v>0</v>
          </cell>
          <cell r="BK51">
            <v>0</v>
          </cell>
          <cell r="BL51">
            <v>0</v>
          </cell>
          <cell r="BM51">
            <v>0</v>
          </cell>
          <cell r="BN51">
            <v>0</v>
          </cell>
          <cell r="BO51">
            <v>0</v>
          </cell>
          <cell r="BP51">
            <v>0</v>
          </cell>
          <cell r="BQ51">
            <v>0</v>
          </cell>
          <cell r="BR51">
            <v>64858.35</v>
          </cell>
          <cell r="BS51">
            <v>0</v>
          </cell>
          <cell r="BT51">
            <v>0</v>
          </cell>
          <cell r="BU51">
            <v>0</v>
          </cell>
          <cell r="BV51">
            <v>0</v>
          </cell>
          <cell r="BW51">
            <v>0</v>
          </cell>
          <cell r="BX51">
            <v>9.1898664956743793E-15</v>
          </cell>
          <cell r="BY51">
            <v>1.8986649567437774E-16</v>
          </cell>
          <cell r="BZ51">
            <v>0</v>
          </cell>
          <cell r="CA51">
            <v>9.0000000000000027E-15</v>
          </cell>
          <cell r="CB51">
            <v>0</v>
          </cell>
          <cell r="CC51">
            <v>0</v>
          </cell>
          <cell r="CD51">
            <v>0</v>
          </cell>
          <cell r="CE51">
            <v>0</v>
          </cell>
          <cell r="CF51">
            <v>0</v>
          </cell>
        </row>
        <row r="53">
          <cell r="F53">
            <v>781233.65999999992</v>
          </cell>
          <cell r="G53">
            <v>760019.58</v>
          </cell>
          <cell r="H53">
            <v>21214.080000000002</v>
          </cell>
          <cell r="K53">
            <v>21214.080000000002</v>
          </cell>
          <cell r="M53">
            <v>781233.65999999992</v>
          </cell>
          <cell r="N53">
            <v>0</v>
          </cell>
          <cell r="O53">
            <v>0</v>
          </cell>
          <cell r="P53">
            <v>0</v>
          </cell>
          <cell r="Q53">
            <v>0</v>
          </cell>
          <cell r="W53">
            <v>0</v>
          </cell>
          <cell r="X53">
            <v>0</v>
          </cell>
          <cell r="Y53">
            <v>0</v>
          </cell>
          <cell r="Z53">
            <v>0</v>
          </cell>
          <cell r="AA53">
            <v>0</v>
          </cell>
          <cell r="AB53">
            <v>0</v>
          </cell>
          <cell r="AC53">
            <v>0</v>
          </cell>
          <cell r="AD53">
            <v>0</v>
          </cell>
          <cell r="AE53">
            <v>0</v>
          </cell>
          <cell r="AF53">
            <v>274219.86818465439</v>
          </cell>
          <cell r="AG53">
            <v>0</v>
          </cell>
          <cell r="AH53">
            <v>7446.3281846544005</v>
          </cell>
          <cell r="AI53">
            <v>266773.53999999998</v>
          </cell>
          <cell r="AJ53">
            <v>266773.53999999998</v>
          </cell>
          <cell r="AK53">
            <v>28783.720128661156</v>
          </cell>
          <cell r="AL53">
            <v>0</v>
          </cell>
          <cell r="AM53">
            <v>781.61012866115891</v>
          </cell>
          <cell r="AN53">
            <v>28002.109999999997</v>
          </cell>
          <cell r="AO53">
            <v>28002.109999999997</v>
          </cell>
          <cell r="AP53">
            <v>224823.28418167593</v>
          </cell>
          <cell r="AQ53">
            <v>0</v>
          </cell>
          <cell r="AR53">
            <v>6104.9841816759517</v>
          </cell>
          <cell r="AS53">
            <v>218718.3</v>
          </cell>
          <cell r="AT53">
            <v>218718.3</v>
          </cell>
          <cell r="AU53">
            <v>38220.368447989989</v>
          </cell>
          <cell r="AV53">
            <v>0</v>
          </cell>
          <cell r="AW53">
            <v>1037.8584479899848</v>
          </cell>
          <cell r="AX53">
            <v>37182.51</v>
          </cell>
          <cell r="AY53">
            <v>33781.440000000002</v>
          </cell>
          <cell r="AZ53">
            <v>3401.07</v>
          </cell>
          <cell r="BB53">
            <v>215186.4190570185</v>
          </cell>
          <cell r="BC53">
            <v>0</v>
          </cell>
          <cell r="BD53">
            <v>5843.2990570185057</v>
          </cell>
          <cell r="BE53">
            <v>209343.12</v>
          </cell>
          <cell r="BF53">
            <v>12126.86</v>
          </cell>
          <cell r="BG53">
            <v>52529.98</v>
          </cell>
          <cell r="BH53">
            <v>2026.77</v>
          </cell>
          <cell r="BI53">
            <v>19301.95</v>
          </cell>
          <cell r="BO53">
            <v>-10606.11</v>
          </cell>
          <cell r="BP53">
            <v>133963.67000000001</v>
          </cell>
          <cell r="BQ53">
            <v>15782.53</v>
          </cell>
          <cell r="BR53">
            <v>-84.31</v>
          </cell>
          <cell r="BS53">
            <v>0</v>
          </cell>
          <cell r="BT53">
            <v>0</v>
          </cell>
          <cell r="BU53">
            <v>0</v>
          </cell>
          <cell r="BV53">
            <v>0</v>
          </cell>
          <cell r="BX53">
            <v>1.0279125440426154E-15</v>
          </cell>
          <cell r="BY53">
            <v>0</v>
          </cell>
          <cell r="BZ53">
            <v>2.7912544042615329E-17</v>
          </cell>
          <cell r="CA53">
            <v>1.0000000000000001E-15</v>
          </cell>
          <cell r="CE53">
            <v>0</v>
          </cell>
          <cell r="CF53">
            <v>0</v>
          </cell>
        </row>
        <row r="54">
          <cell r="F54">
            <v>131459.86000000002</v>
          </cell>
          <cell r="G54">
            <v>127974.47000000002</v>
          </cell>
          <cell r="H54">
            <v>3485.3900000000003</v>
          </cell>
          <cell r="K54">
            <v>3485.3900000000003</v>
          </cell>
          <cell r="M54">
            <v>131459.86000000002</v>
          </cell>
          <cell r="N54">
            <v>0</v>
          </cell>
          <cell r="O54">
            <v>0</v>
          </cell>
          <cell r="P54">
            <v>0</v>
          </cell>
          <cell r="Q54">
            <v>0</v>
          </cell>
          <cell r="W54">
            <v>83777.869291165669</v>
          </cell>
          <cell r="X54">
            <v>0</v>
          </cell>
          <cell r="Y54">
            <v>2221.1992911656521</v>
          </cell>
          <cell r="Z54">
            <v>81556.670000000013</v>
          </cell>
          <cell r="AA54">
            <v>0</v>
          </cell>
          <cell r="AB54">
            <v>15595.77</v>
          </cell>
          <cell r="AC54">
            <v>720.63000000001</v>
          </cell>
          <cell r="AD54">
            <v>47622.239999999998</v>
          </cell>
          <cell r="AE54">
            <v>17618.03</v>
          </cell>
          <cell r="AF54">
            <v>47682.278334645969</v>
          </cell>
          <cell r="AG54">
            <v>0</v>
          </cell>
          <cell r="AH54">
            <v>1264.1983346459649</v>
          </cell>
          <cell r="AI54">
            <v>46418.080000000002</v>
          </cell>
          <cell r="AJ54">
            <v>46418.080000000002</v>
          </cell>
          <cell r="AK54">
            <v>-0.28762581161763034</v>
          </cell>
          <cell r="AL54">
            <v>0</v>
          </cell>
          <cell r="AM54">
            <v>-7.6258116169754973E-3</v>
          </cell>
          <cell r="AN54">
            <v>-0.28000000000065484</v>
          </cell>
          <cell r="AO54">
            <v>-0.28000000000065484</v>
          </cell>
          <cell r="AP54">
            <v>0</v>
          </cell>
          <cell r="AQ54">
            <v>0</v>
          </cell>
          <cell r="AR54">
            <v>0</v>
          </cell>
          <cell r="AS54">
            <v>0</v>
          </cell>
          <cell r="AT54">
            <v>0</v>
          </cell>
          <cell r="AU54">
            <v>0</v>
          </cell>
          <cell r="AV54">
            <v>0</v>
          </cell>
          <cell r="AW54">
            <v>0</v>
          </cell>
          <cell r="AX54">
            <v>0</v>
          </cell>
          <cell r="AY54">
            <v>0</v>
          </cell>
          <cell r="AZ54">
            <v>0</v>
          </cell>
          <cell r="BB54">
            <v>0</v>
          </cell>
          <cell r="BC54">
            <v>0</v>
          </cell>
          <cell r="BD54">
            <v>0</v>
          </cell>
          <cell r="BE54">
            <v>0</v>
          </cell>
          <cell r="BF54">
            <v>0</v>
          </cell>
          <cell r="BG54">
            <v>0</v>
          </cell>
          <cell r="BH54">
            <v>0</v>
          </cell>
          <cell r="BJ54">
            <v>0</v>
          </cell>
          <cell r="BK54">
            <v>0</v>
          </cell>
          <cell r="BL54">
            <v>0</v>
          </cell>
          <cell r="BM54">
            <v>0</v>
          </cell>
          <cell r="BN54">
            <v>0</v>
          </cell>
          <cell r="BO54">
            <v>0</v>
          </cell>
          <cell r="BP54">
            <v>0</v>
          </cell>
          <cell r="BR54">
            <v>0</v>
          </cell>
          <cell r="BS54">
            <v>0</v>
          </cell>
          <cell r="BT54">
            <v>0</v>
          </cell>
          <cell r="BU54">
            <v>0</v>
          </cell>
          <cell r="BV54">
            <v>0</v>
          </cell>
          <cell r="BX54">
            <v>1.0272350414891345E-15</v>
          </cell>
          <cell r="BY54">
            <v>0</v>
          </cell>
          <cell r="BZ54">
            <v>2.7235041489134514E-17</v>
          </cell>
          <cell r="CA54">
            <v>1.0000000000000001E-15</v>
          </cell>
          <cell r="CE54">
            <v>0</v>
          </cell>
          <cell r="CF54">
            <v>0</v>
          </cell>
        </row>
        <row r="55">
          <cell r="F55">
            <v>1.0000000000000001E-15</v>
          </cell>
          <cell r="G55">
            <v>1.0000000000000001E-15</v>
          </cell>
          <cell r="K55">
            <v>0</v>
          </cell>
          <cell r="M55">
            <v>1.0000000000000001E-15</v>
          </cell>
          <cell r="N55">
            <v>0</v>
          </cell>
          <cell r="O55">
            <v>0</v>
          </cell>
          <cell r="P55">
            <v>0</v>
          </cell>
          <cell r="Q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K55">
            <v>0</v>
          </cell>
          <cell r="AL55">
            <v>0</v>
          </cell>
          <cell r="AM55">
            <v>0</v>
          </cell>
          <cell r="AN55">
            <v>0</v>
          </cell>
          <cell r="AP55">
            <v>0</v>
          </cell>
          <cell r="AQ55">
            <v>0</v>
          </cell>
          <cell r="AR55">
            <v>0</v>
          </cell>
          <cell r="AS55">
            <v>0</v>
          </cell>
          <cell r="AT55">
            <v>0</v>
          </cell>
          <cell r="AU55">
            <v>0</v>
          </cell>
          <cell r="AV55">
            <v>0</v>
          </cell>
          <cell r="AW55">
            <v>0</v>
          </cell>
          <cell r="AX55">
            <v>0</v>
          </cell>
          <cell r="AZ55">
            <v>0</v>
          </cell>
          <cell r="BB55">
            <v>0</v>
          </cell>
          <cell r="BC55">
            <v>0</v>
          </cell>
          <cell r="BD55">
            <v>0</v>
          </cell>
          <cell r="BE55">
            <v>0</v>
          </cell>
          <cell r="BF55">
            <v>0</v>
          </cell>
          <cell r="BG55">
            <v>0</v>
          </cell>
          <cell r="BI55">
            <v>0</v>
          </cell>
          <cell r="BS55">
            <v>0</v>
          </cell>
          <cell r="BT55">
            <v>0</v>
          </cell>
          <cell r="BU55">
            <v>0</v>
          </cell>
          <cell r="BV55">
            <v>0</v>
          </cell>
          <cell r="BX55">
            <v>1.0000000000000001E-15</v>
          </cell>
          <cell r="BY55">
            <v>0</v>
          </cell>
          <cell r="BZ55">
            <v>0</v>
          </cell>
          <cell r="CA55">
            <v>1.0000000000000001E-15</v>
          </cell>
        </row>
        <row r="56">
          <cell r="F56">
            <v>1.0000000000000001E-15</v>
          </cell>
          <cell r="G56">
            <v>1.0000000000000001E-15</v>
          </cell>
          <cell r="K56">
            <v>0</v>
          </cell>
          <cell r="M56">
            <v>1.0000000000000001E-15</v>
          </cell>
          <cell r="N56">
            <v>0</v>
          </cell>
          <cell r="O56">
            <v>0</v>
          </cell>
          <cell r="P56">
            <v>0</v>
          </cell>
          <cell r="Q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K56">
            <v>0</v>
          </cell>
          <cell r="AL56">
            <v>0</v>
          </cell>
          <cell r="AM56">
            <v>0</v>
          </cell>
          <cell r="AN56">
            <v>0</v>
          </cell>
          <cell r="AP56">
            <v>0</v>
          </cell>
          <cell r="AQ56">
            <v>0</v>
          </cell>
          <cell r="AR56">
            <v>0</v>
          </cell>
          <cell r="AS56">
            <v>0</v>
          </cell>
          <cell r="AT56">
            <v>0</v>
          </cell>
          <cell r="AU56">
            <v>0</v>
          </cell>
          <cell r="AV56">
            <v>0</v>
          </cell>
          <cell r="AW56">
            <v>0</v>
          </cell>
          <cell r="AX56">
            <v>0</v>
          </cell>
          <cell r="AZ56">
            <v>0</v>
          </cell>
          <cell r="BB56">
            <v>0</v>
          </cell>
          <cell r="BC56">
            <v>0</v>
          </cell>
          <cell r="BD56">
            <v>0</v>
          </cell>
          <cell r="BE56">
            <v>0</v>
          </cell>
          <cell r="BF56">
            <v>0</v>
          </cell>
          <cell r="BG56">
            <v>0</v>
          </cell>
          <cell r="BI56">
            <v>0</v>
          </cell>
          <cell r="BS56">
            <v>0</v>
          </cell>
          <cell r="BT56">
            <v>0</v>
          </cell>
          <cell r="BU56">
            <v>0</v>
          </cell>
          <cell r="BV56">
            <v>0</v>
          </cell>
          <cell r="BX56">
            <v>1.0000000000000001E-15</v>
          </cell>
          <cell r="BY56">
            <v>0</v>
          </cell>
          <cell r="BZ56">
            <v>0</v>
          </cell>
          <cell r="CA56">
            <v>1.0000000000000001E-15</v>
          </cell>
        </row>
        <row r="57">
          <cell r="F57">
            <v>919176.93999999971</v>
          </cell>
          <cell r="G57">
            <v>919176.93999999971</v>
          </cell>
          <cell r="K57">
            <v>0</v>
          </cell>
          <cell r="M57">
            <v>919176.93999999971</v>
          </cell>
          <cell r="N57">
            <v>588207.83049999992</v>
          </cell>
          <cell r="O57">
            <v>0</v>
          </cell>
          <cell r="P57">
            <v>0</v>
          </cell>
          <cell r="Q57">
            <v>588207.83049999992</v>
          </cell>
          <cell r="R57">
            <v>215919.86</v>
          </cell>
          <cell r="S57">
            <v>79008.850000000006</v>
          </cell>
          <cell r="T57">
            <v>251068.45999999996</v>
          </cell>
          <cell r="U57">
            <v>8993.7289999999994</v>
          </cell>
          <cell r="V57">
            <v>33216.931499999999</v>
          </cell>
          <cell r="W57">
            <v>22500.400799999999</v>
          </cell>
          <cell r="X57">
            <v>0</v>
          </cell>
          <cell r="Y57">
            <v>0</v>
          </cell>
          <cell r="Z57">
            <v>22500.400799999999</v>
          </cell>
          <cell r="AA57">
            <v>0</v>
          </cell>
          <cell r="AB57">
            <v>7194.9831999999997</v>
          </cell>
          <cell r="AC57">
            <v>6643.3862999999992</v>
          </cell>
          <cell r="AD57">
            <v>88.084799999999987</v>
          </cell>
          <cell r="AE57">
            <v>8573.9465</v>
          </cell>
          <cell r="AF57">
            <v>2831.63</v>
          </cell>
          <cell r="AG57">
            <v>0</v>
          </cell>
          <cell r="AH57">
            <v>0</v>
          </cell>
          <cell r="AI57">
            <v>2831.63</v>
          </cell>
          <cell r="AJ57">
            <v>2831.63</v>
          </cell>
          <cell r="AK57">
            <v>256.69</v>
          </cell>
          <cell r="AL57">
            <v>0</v>
          </cell>
          <cell r="AM57">
            <v>0</v>
          </cell>
          <cell r="AN57">
            <v>256.69</v>
          </cell>
          <cell r="AO57">
            <v>256.69</v>
          </cell>
          <cell r="AP57">
            <v>1379.9951999999998</v>
          </cell>
          <cell r="AQ57">
            <v>0</v>
          </cell>
          <cell r="AR57">
            <v>0</v>
          </cell>
          <cell r="AS57">
            <v>1379.9951999999998</v>
          </cell>
          <cell r="AT57">
            <v>1379.9951999999998</v>
          </cell>
          <cell r="AU57">
            <v>199818.44219999996</v>
          </cell>
          <cell r="AV57">
            <v>0</v>
          </cell>
          <cell r="AW57">
            <v>0</v>
          </cell>
          <cell r="AX57">
            <v>199818.44219999996</v>
          </cell>
          <cell r="AY57">
            <v>18232.55</v>
          </cell>
          <cell r="AZ57">
            <v>181585.89219999997</v>
          </cell>
          <cell r="BB57">
            <v>104181.9513</v>
          </cell>
          <cell r="BC57">
            <v>0</v>
          </cell>
          <cell r="BD57">
            <v>0</v>
          </cell>
          <cell r="BE57">
            <v>104181.9513</v>
          </cell>
          <cell r="BF57">
            <v>0</v>
          </cell>
          <cell r="BG57">
            <v>73748.577799999999</v>
          </cell>
          <cell r="BH57">
            <v>275.08999999999997</v>
          </cell>
          <cell r="BI57">
            <v>30158.283500000001</v>
          </cell>
          <cell r="BS57">
            <v>0</v>
          </cell>
          <cell r="BT57">
            <v>0</v>
          </cell>
          <cell r="BU57">
            <v>0</v>
          </cell>
          <cell r="BV57">
            <v>0</v>
          </cell>
          <cell r="BX57">
            <v>1.0000000000000001E-15</v>
          </cell>
          <cell r="BY57">
            <v>0</v>
          </cell>
          <cell r="BZ57">
            <v>0</v>
          </cell>
          <cell r="CA57">
            <v>1.0000000000000001E-15</v>
          </cell>
          <cell r="CE57">
            <v>0</v>
          </cell>
          <cell r="CF57">
            <v>0</v>
          </cell>
        </row>
        <row r="58">
          <cell r="F58">
            <v>1.0000000000000001E-15</v>
          </cell>
          <cell r="G58">
            <v>1.0000000000000001E-15</v>
          </cell>
          <cell r="K58">
            <v>0</v>
          </cell>
          <cell r="M58">
            <v>1.0000000000000001E-15</v>
          </cell>
          <cell r="N58">
            <v>0</v>
          </cell>
          <cell r="O58">
            <v>0</v>
          </cell>
          <cell r="P58">
            <v>0</v>
          </cell>
          <cell r="Q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K58">
            <v>0</v>
          </cell>
          <cell r="AL58">
            <v>0</v>
          </cell>
          <cell r="AM58">
            <v>0</v>
          </cell>
          <cell r="AN58">
            <v>0</v>
          </cell>
          <cell r="AP58">
            <v>0</v>
          </cell>
          <cell r="AQ58">
            <v>0</v>
          </cell>
          <cell r="AR58">
            <v>0</v>
          </cell>
          <cell r="AS58">
            <v>0</v>
          </cell>
          <cell r="AT58">
            <v>0</v>
          </cell>
          <cell r="AU58">
            <v>0</v>
          </cell>
          <cell r="AV58">
            <v>0</v>
          </cell>
          <cell r="AW58">
            <v>0</v>
          </cell>
          <cell r="AX58">
            <v>0</v>
          </cell>
          <cell r="AZ58">
            <v>0</v>
          </cell>
          <cell r="BB58">
            <v>0</v>
          </cell>
          <cell r="BC58">
            <v>0</v>
          </cell>
          <cell r="BD58">
            <v>0</v>
          </cell>
          <cell r="BE58">
            <v>0</v>
          </cell>
          <cell r="BF58">
            <v>0</v>
          </cell>
          <cell r="BG58">
            <v>0</v>
          </cell>
          <cell r="BI58">
            <v>0</v>
          </cell>
          <cell r="BS58">
            <v>0</v>
          </cell>
          <cell r="BT58">
            <v>0</v>
          </cell>
          <cell r="BU58">
            <v>0</v>
          </cell>
          <cell r="BV58">
            <v>0</v>
          </cell>
          <cell r="BX58">
            <v>1.0000000000000001E-15</v>
          </cell>
          <cell r="BY58">
            <v>0</v>
          </cell>
          <cell r="BZ58">
            <v>0</v>
          </cell>
          <cell r="CA58">
            <v>1.0000000000000001E-15</v>
          </cell>
        </row>
        <row r="59">
          <cell r="F59">
            <v>238306.25</v>
          </cell>
          <cell r="G59">
            <v>238257.51</v>
          </cell>
          <cell r="H59">
            <v>48.74</v>
          </cell>
          <cell r="K59">
            <v>48.74</v>
          </cell>
          <cell r="M59">
            <v>238306.24999999997</v>
          </cell>
          <cell r="N59">
            <v>17800.400657884828</v>
          </cell>
          <cell r="O59">
            <v>0</v>
          </cell>
          <cell r="P59">
            <v>3.6406578848238618</v>
          </cell>
          <cell r="Q59">
            <v>17796.760000000002</v>
          </cell>
          <cell r="U59">
            <v>15475.153</v>
          </cell>
          <cell r="V59">
            <v>2321.607</v>
          </cell>
          <cell r="W59">
            <v>21793.630280114256</v>
          </cell>
          <cell r="X59">
            <v>0</v>
          </cell>
          <cell r="Y59">
            <v>4.4573801142553702</v>
          </cell>
          <cell r="Z59">
            <v>21789.172900000001</v>
          </cell>
          <cell r="AA59">
            <v>0</v>
          </cell>
          <cell r="AB59">
            <v>12380.1224</v>
          </cell>
          <cell r="AC59">
            <v>464.32139999999998</v>
          </cell>
          <cell r="AD59">
            <v>894.27059999999994</v>
          </cell>
          <cell r="AE59">
            <v>8050.4584999999997</v>
          </cell>
          <cell r="AF59">
            <v>14212.456827436414</v>
          </cell>
          <cell r="AG59">
            <v>0</v>
          </cell>
          <cell r="AH59">
            <v>2.9068274364153304</v>
          </cell>
          <cell r="AI59">
            <v>14209.55</v>
          </cell>
          <cell r="AJ59">
            <v>14209.55</v>
          </cell>
          <cell r="AK59">
            <v>5998.7669082288321</v>
          </cell>
          <cell r="AL59">
            <v>0</v>
          </cell>
          <cell r="AM59">
            <v>1.2269082288319055</v>
          </cell>
          <cell r="AN59">
            <v>5997.54</v>
          </cell>
          <cell r="AO59">
            <v>5997.54</v>
          </cell>
          <cell r="AP59">
            <v>14013.105454750406</v>
          </cell>
          <cell r="AQ59">
            <v>0</v>
          </cell>
          <cell r="AR59">
            <v>2.8660547504084968</v>
          </cell>
          <cell r="AS59">
            <v>14010.239399999999</v>
          </cell>
          <cell r="AT59">
            <v>14010.239399999999</v>
          </cell>
          <cell r="AU59">
            <v>18200.644118374272</v>
          </cell>
          <cell r="AV59">
            <v>0</v>
          </cell>
          <cell r="AW59">
            <v>3.7225183742749595</v>
          </cell>
          <cell r="AX59">
            <v>18196.921599999998</v>
          </cell>
          <cell r="AY59">
            <v>5505.47</v>
          </cell>
          <cell r="AZ59">
            <v>12691.451599999999</v>
          </cell>
          <cell r="BB59">
            <v>146243.29676446767</v>
          </cell>
          <cell r="BC59">
            <v>0</v>
          </cell>
          <cell r="BD59">
            <v>29.910664467676174</v>
          </cell>
          <cell r="BE59">
            <v>146213.3861</v>
          </cell>
          <cell r="BF59">
            <v>4078</v>
          </cell>
          <cell r="BG59">
            <v>126896.25460000001</v>
          </cell>
          <cell r="BH59">
            <v>470.97</v>
          </cell>
          <cell r="BI59">
            <v>14950.851500000001</v>
          </cell>
          <cell r="BL59">
            <v>-182.69</v>
          </cell>
          <cell r="BS59">
            <v>0</v>
          </cell>
          <cell r="BT59">
            <v>0</v>
          </cell>
          <cell r="BU59">
            <v>0</v>
          </cell>
          <cell r="BV59">
            <v>0</v>
          </cell>
          <cell r="BX59">
            <v>43.948988743313905</v>
          </cell>
          <cell r="BY59">
            <v>0</v>
          </cell>
          <cell r="BZ59">
            <v>8.9887433139043543E-3</v>
          </cell>
          <cell r="CA59">
            <v>43.94</v>
          </cell>
          <cell r="CE59">
            <v>43.94</v>
          </cell>
          <cell r="CF59">
            <v>43.94</v>
          </cell>
        </row>
        <row r="60">
          <cell r="F60">
            <v>1.0000000000000001E-15</v>
          </cell>
          <cell r="G60">
            <v>1.0000000000000001E-15</v>
          </cell>
          <cell r="K60">
            <v>0</v>
          </cell>
          <cell r="M60">
            <v>1.0000000000000001E-15</v>
          </cell>
          <cell r="N60">
            <v>0</v>
          </cell>
          <cell r="O60">
            <v>0</v>
          </cell>
          <cell r="P60">
            <v>0</v>
          </cell>
          <cell r="Q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K60">
            <v>0</v>
          </cell>
          <cell r="AL60">
            <v>0</v>
          </cell>
          <cell r="AM60">
            <v>0</v>
          </cell>
          <cell r="AN60">
            <v>0</v>
          </cell>
          <cell r="AP60">
            <v>0</v>
          </cell>
          <cell r="AQ60">
            <v>0</v>
          </cell>
          <cell r="AR60">
            <v>0</v>
          </cell>
          <cell r="AS60">
            <v>0</v>
          </cell>
          <cell r="AT60">
            <v>0</v>
          </cell>
          <cell r="AU60">
            <v>0</v>
          </cell>
          <cell r="AV60">
            <v>0</v>
          </cell>
          <cell r="AW60">
            <v>0</v>
          </cell>
          <cell r="AX60">
            <v>0</v>
          </cell>
          <cell r="AZ60">
            <v>0</v>
          </cell>
          <cell r="BB60">
            <v>0</v>
          </cell>
          <cell r="BC60">
            <v>0</v>
          </cell>
          <cell r="BD60">
            <v>0</v>
          </cell>
          <cell r="BE60">
            <v>0</v>
          </cell>
          <cell r="BF60">
            <v>0</v>
          </cell>
          <cell r="BG60">
            <v>0</v>
          </cell>
          <cell r="BI60">
            <v>0</v>
          </cell>
          <cell r="BS60">
            <v>0</v>
          </cell>
          <cell r="BT60">
            <v>0</v>
          </cell>
          <cell r="BU60">
            <v>0</v>
          </cell>
          <cell r="BV60">
            <v>0</v>
          </cell>
          <cell r="BX60">
            <v>1.0000000000000001E-15</v>
          </cell>
          <cell r="BY60">
            <v>0</v>
          </cell>
          <cell r="BZ60">
            <v>0</v>
          </cell>
          <cell r="CA60">
            <v>1.0000000000000001E-15</v>
          </cell>
        </row>
        <row r="61">
          <cell r="F61">
            <v>1.0000000000000001E-15</v>
          </cell>
          <cell r="G61">
            <v>1.0000000000000001E-15</v>
          </cell>
          <cell r="K61">
            <v>0</v>
          </cell>
          <cell r="M61">
            <v>1.0000000000000001E-15</v>
          </cell>
          <cell r="N61">
            <v>0</v>
          </cell>
          <cell r="O61">
            <v>0</v>
          </cell>
          <cell r="P61">
            <v>0</v>
          </cell>
          <cell r="Q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K61">
            <v>0</v>
          </cell>
          <cell r="AL61">
            <v>0</v>
          </cell>
          <cell r="AM61">
            <v>0</v>
          </cell>
          <cell r="AN61">
            <v>0</v>
          </cell>
          <cell r="AP61">
            <v>0</v>
          </cell>
          <cell r="AQ61">
            <v>0</v>
          </cell>
          <cell r="AR61">
            <v>0</v>
          </cell>
          <cell r="AS61">
            <v>0</v>
          </cell>
          <cell r="AT61">
            <v>0</v>
          </cell>
          <cell r="AU61">
            <v>0</v>
          </cell>
          <cell r="AV61">
            <v>0</v>
          </cell>
          <cell r="AW61">
            <v>0</v>
          </cell>
          <cell r="AX61">
            <v>0</v>
          </cell>
          <cell r="AZ61">
            <v>0</v>
          </cell>
          <cell r="BB61">
            <v>0</v>
          </cell>
          <cell r="BC61">
            <v>0</v>
          </cell>
          <cell r="BD61">
            <v>0</v>
          </cell>
          <cell r="BE61">
            <v>0</v>
          </cell>
          <cell r="BF61">
            <v>0</v>
          </cell>
          <cell r="BG61">
            <v>0</v>
          </cell>
          <cell r="BI61">
            <v>0</v>
          </cell>
          <cell r="BS61">
            <v>0</v>
          </cell>
          <cell r="BT61">
            <v>0</v>
          </cell>
          <cell r="BU61">
            <v>0</v>
          </cell>
          <cell r="BV61">
            <v>0</v>
          </cell>
          <cell r="BX61">
            <v>1.0000000000000001E-15</v>
          </cell>
          <cell r="BY61">
            <v>0</v>
          </cell>
          <cell r="BZ61">
            <v>0</v>
          </cell>
          <cell r="CA61">
            <v>1.0000000000000001E-15</v>
          </cell>
        </row>
        <row r="62">
          <cell r="F62">
            <v>1.0000000000000001E-15</v>
          </cell>
          <cell r="G62">
            <v>1.0000000000000001E-15</v>
          </cell>
          <cell r="K62">
            <v>0</v>
          </cell>
          <cell r="M62">
            <v>1.0000000000000001E-15</v>
          </cell>
          <cell r="N62">
            <v>0</v>
          </cell>
          <cell r="O62">
            <v>0</v>
          </cell>
          <cell r="P62">
            <v>0</v>
          </cell>
          <cell r="Q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K62">
            <v>0</v>
          </cell>
          <cell r="AL62">
            <v>0</v>
          </cell>
          <cell r="AM62">
            <v>0</v>
          </cell>
          <cell r="AN62">
            <v>0</v>
          </cell>
          <cell r="AP62">
            <v>0</v>
          </cell>
          <cell r="AQ62">
            <v>0</v>
          </cell>
          <cell r="AR62">
            <v>0</v>
          </cell>
          <cell r="AS62">
            <v>0</v>
          </cell>
          <cell r="AT62">
            <v>0</v>
          </cell>
          <cell r="AU62">
            <v>0</v>
          </cell>
          <cell r="AV62">
            <v>0</v>
          </cell>
          <cell r="AW62">
            <v>0</v>
          </cell>
          <cell r="AX62">
            <v>0</v>
          </cell>
          <cell r="AZ62">
            <v>0</v>
          </cell>
          <cell r="BB62">
            <v>0</v>
          </cell>
          <cell r="BC62">
            <v>0</v>
          </cell>
          <cell r="BD62">
            <v>0</v>
          </cell>
          <cell r="BE62">
            <v>0</v>
          </cell>
          <cell r="BF62">
            <v>0</v>
          </cell>
          <cell r="BG62">
            <v>0</v>
          </cell>
          <cell r="BI62">
            <v>0</v>
          </cell>
          <cell r="BS62">
            <v>0</v>
          </cell>
          <cell r="BT62">
            <v>0</v>
          </cell>
          <cell r="BU62">
            <v>0</v>
          </cell>
          <cell r="BV62">
            <v>0</v>
          </cell>
          <cell r="BX62">
            <v>1.0000000000000001E-15</v>
          </cell>
          <cell r="BY62">
            <v>0</v>
          </cell>
          <cell r="BZ62">
            <v>0</v>
          </cell>
          <cell r="CA62">
            <v>1.0000000000000001E-15</v>
          </cell>
        </row>
        <row r="63">
          <cell r="F63">
            <v>1.0000000000000001E-15</v>
          </cell>
          <cell r="G63">
            <v>1.0000000000000001E-15</v>
          </cell>
          <cell r="K63">
            <v>0</v>
          </cell>
          <cell r="M63">
            <v>1.0000000000000001E-15</v>
          </cell>
          <cell r="N63">
            <v>0</v>
          </cell>
          <cell r="O63">
            <v>0</v>
          </cell>
          <cell r="P63">
            <v>0</v>
          </cell>
          <cell r="Q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K63">
            <v>0</v>
          </cell>
          <cell r="AL63">
            <v>0</v>
          </cell>
          <cell r="AM63">
            <v>0</v>
          </cell>
          <cell r="AN63">
            <v>0</v>
          </cell>
          <cell r="AP63">
            <v>0</v>
          </cell>
          <cell r="AQ63">
            <v>0</v>
          </cell>
          <cell r="AR63">
            <v>0</v>
          </cell>
          <cell r="AS63">
            <v>0</v>
          </cell>
          <cell r="AT63">
            <v>0</v>
          </cell>
          <cell r="AU63">
            <v>0</v>
          </cell>
          <cell r="AV63">
            <v>0</v>
          </cell>
          <cell r="AW63">
            <v>0</v>
          </cell>
          <cell r="AX63">
            <v>0</v>
          </cell>
          <cell r="AZ63">
            <v>0</v>
          </cell>
          <cell r="BB63">
            <v>0</v>
          </cell>
          <cell r="BC63">
            <v>0</v>
          </cell>
          <cell r="BD63">
            <v>0</v>
          </cell>
          <cell r="BE63">
            <v>0</v>
          </cell>
          <cell r="BF63">
            <v>0</v>
          </cell>
          <cell r="BG63">
            <v>0</v>
          </cell>
          <cell r="BI63">
            <v>0</v>
          </cell>
          <cell r="BS63">
            <v>0</v>
          </cell>
          <cell r="BT63">
            <v>0</v>
          </cell>
          <cell r="BU63">
            <v>0</v>
          </cell>
          <cell r="BV63">
            <v>0</v>
          </cell>
          <cell r="BX63">
            <v>1.0000000000000001E-15</v>
          </cell>
          <cell r="BY63">
            <v>0</v>
          </cell>
          <cell r="BZ63">
            <v>0</v>
          </cell>
          <cell r="CA63">
            <v>1.0000000000000001E-15</v>
          </cell>
        </row>
        <row r="64">
          <cell r="F64">
            <v>1.0000000000000001E-15</v>
          </cell>
          <cell r="G64">
            <v>1.0000000000000001E-15</v>
          </cell>
          <cell r="K64">
            <v>0</v>
          </cell>
          <cell r="M64">
            <v>1.0000000000000001E-15</v>
          </cell>
          <cell r="N64">
            <v>0</v>
          </cell>
          <cell r="O64">
            <v>0</v>
          </cell>
          <cell r="P64">
            <v>0</v>
          </cell>
          <cell r="Q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K64">
            <v>0</v>
          </cell>
          <cell r="AL64">
            <v>0</v>
          </cell>
          <cell r="AM64">
            <v>0</v>
          </cell>
          <cell r="AN64">
            <v>0</v>
          </cell>
          <cell r="AP64">
            <v>0</v>
          </cell>
          <cell r="AQ64">
            <v>0</v>
          </cell>
          <cell r="AR64">
            <v>0</v>
          </cell>
          <cell r="AS64">
            <v>0</v>
          </cell>
          <cell r="AT64">
            <v>0</v>
          </cell>
          <cell r="AU64">
            <v>0</v>
          </cell>
          <cell r="AV64">
            <v>0</v>
          </cell>
          <cell r="AW64">
            <v>0</v>
          </cell>
          <cell r="AX64">
            <v>0</v>
          </cell>
          <cell r="AZ64">
            <v>0</v>
          </cell>
          <cell r="BB64">
            <v>0</v>
          </cell>
          <cell r="BC64">
            <v>0</v>
          </cell>
          <cell r="BD64">
            <v>0</v>
          </cell>
          <cell r="BE64">
            <v>0</v>
          </cell>
          <cell r="BF64">
            <v>0</v>
          </cell>
          <cell r="BG64">
            <v>0</v>
          </cell>
          <cell r="BI64">
            <v>0</v>
          </cell>
          <cell r="BS64">
            <v>0</v>
          </cell>
          <cell r="BT64">
            <v>0</v>
          </cell>
          <cell r="BU64">
            <v>0</v>
          </cell>
          <cell r="BV64">
            <v>0</v>
          </cell>
          <cell r="BX64">
            <v>1.0000000000000001E-15</v>
          </cell>
          <cell r="BY64">
            <v>0</v>
          </cell>
          <cell r="BZ64">
            <v>0</v>
          </cell>
          <cell r="CA64">
            <v>1.0000000000000001E-15</v>
          </cell>
        </row>
        <row r="65">
          <cell r="F65">
            <v>1.0000000000000001E-15</v>
          </cell>
          <cell r="G65">
            <v>1.0000000000000001E-15</v>
          </cell>
          <cell r="K65">
            <v>0</v>
          </cell>
          <cell r="M65">
            <v>1.0000000000000001E-15</v>
          </cell>
          <cell r="N65">
            <v>0</v>
          </cell>
          <cell r="O65">
            <v>0</v>
          </cell>
          <cell r="P65">
            <v>0</v>
          </cell>
          <cell r="Q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K65">
            <v>0</v>
          </cell>
          <cell r="AL65">
            <v>0</v>
          </cell>
          <cell r="AM65">
            <v>0</v>
          </cell>
          <cell r="AN65">
            <v>0</v>
          </cell>
          <cell r="AP65">
            <v>0</v>
          </cell>
          <cell r="AQ65">
            <v>0</v>
          </cell>
          <cell r="AR65">
            <v>0</v>
          </cell>
          <cell r="AS65">
            <v>0</v>
          </cell>
          <cell r="AT65">
            <v>0</v>
          </cell>
          <cell r="AU65">
            <v>0</v>
          </cell>
          <cell r="AV65">
            <v>0</v>
          </cell>
          <cell r="AW65">
            <v>0</v>
          </cell>
          <cell r="AX65">
            <v>0</v>
          </cell>
          <cell r="AZ65">
            <v>0</v>
          </cell>
          <cell r="BB65">
            <v>0</v>
          </cell>
          <cell r="BC65">
            <v>0</v>
          </cell>
          <cell r="BD65">
            <v>0</v>
          </cell>
          <cell r="BE65">
            <v>0</v>
          </cell>
          <cell r="BF65">
            <v>0</v>
          </cell>
          <cell r="BG65">
            <v>0</v>
          </cell>
          <cell r="BI65">
            <v>0</v>
          </cell>
          <cell r="BS65">
            <v>0</v>
          </cell>
          <cell r="BT65">
            <v>0</v>
          </cell>
          <cell r="BU65">
            <v>0</v>
          </cell>
          <cell r="BV65">
            <v>0</v>
          </cell>
          <cell r="BX65">
            <v>1.0000000000000001E-15</v>
          </cell>
          <cell r="BY65">
            <v>0</v>
          </cell>
          <cell r="BZ65">
            <v>0</v>
          </cell>
          <cell r="CA65">
            <v>1.0000000000000001E-15</v>
          </cell>
        </row>
        <row r="66">
          <cell r="F66">
            <v>1.0000000000000001E-15</v>
          </cell>
          <cell r="G66">
            <v>1.0000000000000001E-15</v>
          </cell>
          <cell r="K66">
            <v>0</v>
          </cell>
          <cell r="M66">
            <v>1.0000000000000001E-15</v>
          </cell>
          <cell r="N66">
            <v>0</v>
          </cell>
          <cell r="O66">
            <v>0</v>
          </cell>
          <cell r="P66">
            <v>0</v>
          </cell>
          <cell r="Q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K66">
            <v>0</v>
          </cell>
          <cell r="AL66">
            <v>0</v>
          </cell>
          <cell r="AM66">
            <v>0</v>
          </cell>
          <cell r="AN66">
            <v>0</v>
          </cell>
          <cell r="AP66">
            <v>0</v>
          </cell>
          <cell r="AQ66">
            <v>0</v>
          </cell>
          <cell r="AR66">
            <v>0</v>
          </cell>
          <cell r="AS66">
            <v>0</v>
          </cell>
          <cell r="AT66">
            <v>0</v>
          </cell>
          <cell r="AU66">
            <v>0</v>
          </cell>
          <cell r="AV66">
            <v>0</v>
          </cell>
          <cell r="AW66">
            <v>0</v>
          </cell>
          <cell r="AX66">
            <v>0</v>
          </cell>
          <cell r="AZ66">
            <v>0</v>
          </cell>
          <cell r="BB66">
            <v>0</v>
          </cell>
          <cell r="BC66">
            <v>0</v>
          </cell>
          <cell r="BD66">
            <v>0</v>
          </cell>
          <cell r="BE66">
            <v>0</v>
          </cell>
          <cell r="BF66">
            <v>0</v>
          </cell>
          <cell r="BG66">
            <v>0</v>
          </cell>
          <cell r="BI66">
            <v>0</v>
          </cell>
          <cell r="BS66">
            <v>0</v>
          </cell>
          <cell r="BT66">
            <v>0</v>
          </cell>
          <cell r="BU66">
            <v>0</v>
          </cell>
          <cell r="BV66">
            <v>0</v>
          </cell>
          <cell r="BX66">
            <v>1.0000000000000001E-15</v>
          </cell>
          <cell r="BY66">
            <v>0</v>
          </cell>
          <cell r="BZ66">
            <v>0</v>
          </cell>
          <cell r="CA66">
            <v>1.0000000000000001E-15</v>
          </cell>
        </row>
        <row r="67">
          <cell r="F67">
            <v>1.0000000000000001E-15</v>
          </cell>
          <cell r="G67">
            <v>1.0000000000000001E-15</v>
          </cell>
          <cell r="K67">
            <v>0</v>
          </cell>
          <cell r="M67">
            <v>1.0000000000000001E-15</v>
          </cell>
          <cell r="N67">
            <v>0</v>
          </cell>
          <cell r="O67">
            <v>0</v>
          </cell>
          <cell r="P67">
            <v>0</v>
          </cell>
          <cell r="Q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K67">
            <v>0</v>
          </cell>
          <cell r="AL67">
            <v>0</v>
          </cell>
          <cell r="AM67">
            <v>0</v>
          </cell>
          <cell r="AN67">
            <v>0</v>
          </cell>
          <cell r="AP67">
            <v>0</v>
          </cell>
          <cell r="AQ67">
            <v>0</v>
          </cell>
          <cell r="AR67">
            <v>0</v>
          </cell>
          <cell r="AS67">
            <v>0</v>
          </cell>
          <cell r="AT67">
            <v>0</v>
          </cell>
          <cell r="AU67">
            <v>0</v>
          </cell>
          <cell r="AV67">
            <v>0</v>
          </cell>
          <cell r="AW67">
            <v>0</v>
          </cell>
          <cell r="AX67">
            <v>0</v>
          </cell>
          <cell r="AZ67">
            <v>0</v>
          </cell>
          <cell r="BB67">
            <v>0</v>
          </cell>
          <cell r="BC67">
            <v>0</v>
          </cell>
          <cell r="BD67">
            <v>0</v>
          </cell>
          <cell r="BE67">
            <v>0</v>
          </cell>
          <cell r="BF67">
            <v>0</v>
          </cell>
          <cell r="BG67">
            <v>0</v>
          </cell>
          <cell r="BI67">
            <v>0</v>
          </cell>
          <cell r="BS67">
            <v>0</v>
          </cell>
          <cell r="BT67">
            <v>0</v>
          </cell>
          <cell r="BU67">
            <v>0</v>
          </cell>
          <cell r="BV67">
            <v>0</v>
          </cell>
          <cell r="BX67">
            <v>1.0000000000000001E-15</v>
          </cell>
          <cell r="BY67">
            <v>0</v>
          </cell>
          <cell r="BZ67">
            <v>0</v>
          </cell>
          <cell r="CA67">
            <v>1.0000000000000001E-15</v>
          </cell>
        </row>
        <row r="68">
          <cell r="F68">
            <v>73890.27</v>
          </cell>
          <cell r="G68">
            <v>73890.27</v>
          </cell>
          <cell r="K68">
            <v>0</v>
          </cell>
          <cell r="M68">
            <v>73890.27</v>
          </cell>
          <cell r="N68">
            <v>0</v>
          </cell>
          <cell r="O68">
            <v>0</v>
          </cell>
          <cell r="P68">
            <v>0</v>
          </cell>
          <cell r="Q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K68">
            <v>0</v>
          </cell>
          <cell r="AL68">
            <v>0</v>
          </cell>
          <cell r="AM68">
            <v>0</v>
          </cell>
          <cell r="AN68">
            <v>0</v>
          </cell>
          <cell r="AO68">
            <v>36715.129999999997</v>
          </cell>
          <cell r="AP68">
            <v>0</v>
          </cell>
          <cell r="AQ68">
            <v>0</v>
          </cell>
          <cell r="AR68">
            <v>0</v>
          </cell>
          <cell r="AS68">
            <v>0</v>
          </cell>
          <cell r="AT68">
            <v>0</v>
          </cell>
          <cell r="AU68">
            <v>0</v>
          </cell>
          <cell r="AV68">
            <v>0</v>
          </cell>
          <cell r="AW68">
            <v>0</v>
          </cell>
          <cell r="AX68">
            <v>0</v>
          </cell>
          <cell r="AZ68">
            <v>0</v>
          </cell>
          <cell r="BB68">
            <v>73890.27</v>
          </cell>
          <cell r="BC68">
            <v>0</v>
          </cell>
          <cell r="BD68">
            <v>0</v>
          </cell>
          <cell r="BE68">
            <v>73890.27</v>
          </cell>
          <cell r="BF68">
            <v>0</v>
          </cell>
          <cell r="BG68">
            <v>0</v>
          </cell>
          <cell r="BI68">
            <v>0</v>
          </cell>
          <cell r="BK68">
            <v>73890.27</v>
          </cell>
          <cell r="BS68">
            <v>0</v>
          </cell>
          <cell r="BT68">
            <v>0</v>
          </cell>
          <cell r="BU68">
            <v>0</v>
          </cell>
          <cell r="BV68">
            <v>0</v>
          </cell>
          <cell r="BX68">
            <v>1.0000000000000001E-15</v>
          </cell>
          <cell r="BY68">
            <v>0</v>
          </cell>
          <cell r="BZ68">
            <v>0</v>
          </cell>
          <cell r="CA68">
            <v>1.0000000000000001E-15</v>
          </cell>
        </row>
        <row r="69">
          <cell r="F69">
            <v>2144066.9799999995</v>
          </cell>
          <cell r="G69">
            <v>2119318.7699999996</v>
          </cell>
          <cell r="H69">
            <v>24748.210000000003</v>
          </cell>
          <cell r="I69">
            <v>0</v>
          </cell>
          <cell r="J69">
            <v>0</v>
          </cell>
          <cell r="K69">
            <v>24748.210000000003</v>
          </cell>
          <cell r="L69">
            <v>0</v>
          </cell>
          <cell r="M69">
            <v>2144066.9799999995</v>
          </cell>
          <cell r="N69">
            <v>606008.2311578847</v>
          </cell>
          <cell r="O69">
            <v>0</v>
          </cell>
          <cell r="P69">
            <v>3.6406578848238618</v>
          </cell>
          <cell r="Q69">
            <v>606004.59049999993</v>
          </cell>
          <cell r="R69">
            <v>215919.86</v>
          </cell>
          <cell r="S69">
            <v>79008.850000000006</v>
          </cell>
          <cell r="T69">
            <v>251068.45999999996</v>
          </cell>
          <cell r="U69">
            <v>24468.881999999998</v>
          </cell>
          <cell r="V69">
            <v>35538.538499999995</v>
          </cell>
          <cell r="W69">
            <v>128071.90037127993</v>
          </cell>
          <cell r="X69">
            <v>0</v>
          </cell>
          <cell r="Y69">
            <v>2225.6566712799076</v>
          </cell>
          <cell r="Z69">
            <v>125846.24370000002</v>
          </cell>
          <cell r="AA69">
            <v>0</v>
          </cell>
          <cell r="AB69">
            <v>35170.875599999999</v>
          </cell>
          <cell r="AC69">
            <v>7828.3377000000091</v>
          </cell>
          <cell r="AD69">
            <v>48604.595399999998</v>
          </cell>
          <cell r="AE69">
            <v>34242.434999999998</v>
          </cell>
          <cell r="AF69">
            <v>338946.23334673676</v>
          </cell>
          <cell r="AG69">
            <v>0</v>
          </cell>
          <cell r="AH69">
            <v>8713.4333467367796</v>
          </cell>
          <cell r="AI69">
            <v>330232.8</v>
          </cell>
          <cell r="AJ69">
            <v>330232.8</v>
          </cell>
          <cell r="AK69">
            <v>35038.889411078366</v>
          </cell>
          <cell r="AL69">
            <v>0</v>
          </cell>
          <cell r="AM69">
            <v>782.82941107837382</v>
          </cell>
          <cell r="AN69">
            <v>34256.05999999999</v>
          </cell>
          <cell r="AO69">
            <v>34256.05999999999</v>
          </cell>
          <cell r="AP69">
            <v>240216.38483642635</v>
          </cell>
          <cell r="AQ69">
            <v>0</v>
          </cell>
          <cell r="AR69">
            <v>6107.8502364263604</v>
          </cell>
          <cell r="AS69">
            <v>234108.53459999998</v>
          </cell>
          <cell r="AT69">
            <v>234108.53459999998</v>
          </cell>
          <cell r="AU69">
            <v>256239.45476636422</v>
          </cell>
          <cell r="AV69">
            <v>0</v>
          </cell>
          <cell r="AW69">
            <v>1041.5809663642599</v>
          </cell>
          <cell r="AX69">
            <v>255197.87379999997</v>
          </cell>
          <cell r="AY69">
            <v>57519.460000000006</v>
          </cell>
          <cell r="AZ69">
            <v>197678.41379999998</v>
          </cell>
          <cell r="BA69">
            <v>0</v>
          </cell>
          <cell r="BB69">
            <v>539501.93712148617</v>
          </cell>
          <cell r="BC69">
            <v>0</v>
          </cell>
          <cell r="BD69">
            <v>5873.2097214861815</v>
          </cell>
          <cell r="BE69">
            <v>533628.72739999997</v>
          </cell>
          <cell r="BF69">
            <v>16204.86</v>
          </cell>
          <cell r="BG69">
            <v>253174.81240000002</v>
          </cell>
          <cell r="BH69">
            <v>2772.83</v>
          </cell>
          <cell r="BI69">
            <v>64411.085000000006</v>
          </cell>
          <cell r="BJ69">
            <v>0</v>
          </cell>
          <cell r="BK69">
            <v>73890.27</v>
          </cell>
          <cell r="BL69">
            <v>-182.69</v>
          </cell>
          <cell r="BM69">
            <v>0</v>
          </cell>
          <cell r="BN69">
            <v>0</v>
          </cell>
          <cell r="BO69">
            <v>-10606.11</v>
          </cell>
          <cell r="BP69">
            <v>133963.67000000001</v>
          </cell>
          <cell r="BQ69">
            <v>0</v>
          </cell>
          <cell r="BR69">
            <v>0</v>
          </cell>
          <cell r="BS69">
            <v>0</v>
          </cell>
          <cell r="BT69">
            <v>0</v>
          </cell>
          <cell r="BU69">
            <v>0</v>
          </cell>
          <cell r="BV69">
            <v>0</v>
          </cell>
          <cell r="BW69">
            <v>0</v>
          </cell>
          <cell r="BX69">
            <v>43.948988743313912</v>
          </cell>
          <cell r="BY69">
            <v>0</v>
          </cell>
          <cell r="BZ69">
            <v>8.9887433139044098E-3</v>
          </cell>
          <cell r="CA69">
            <v>43.940000000000005</v>
          </cell>
          <cell r="CB69">
            <v>0</v>
          </cell>
          <cell r="CC69">
            <v>0</v>
          </cell>
          <cell r="CD69">
            <v>0</v>
          </cell>
          <cell r="CE69">
            <v>43.94</v>
          </cell>
          <cell r="CF69">
            <v>0</v>
          </cell>
        </row>
        <row r="71">
          <cell r="F71">
            <v>665175</v>
          </cell>
          <cell r="G71">
            <v>640937</v>
          </cell>
          <cell r="H71">
            <v>24238</v>
          </cell>
          <cell r="K71">
            <v>24238</v>
          </cell>
          <cell r="M71">
            <v>665175</v>
          </cell>
          <cell r="N71">
            <v>63729.302166203539</v>
          </cell>
          <cell r="O71">
            <v>0</v>
          </cell>
          <cell r="P71">
            <v>2322.2021662035422</v>
          </cell>
          <cell r="Q71">
            <v>61407.1</v>
          </cell>
          <cell r="T71">
            <v>35908</v>
          </cell>
          <cell r="U71">
            <v>0</v>
          </cell>
          <cell r="V71">
            <v>25499.1</v>
          </cell>
          <cell r="W71">
            <v>8406.1269180902327</v>
          </cell>
          <cell r="X71">
            <v>0</v>
          </cell>
          <cell r="Y71">
            <v>306.30691809023352</v>
          </cell>
          <cell r="Z71">
            <v>8099.82</v>
          </cell>
          <cell r="AA71">
            <v>0</v>
          </cell>
          <cell r="AB71">
            <v>0</v>
          </cell>
          <cell r="AC71">
            <v>5099.82</v>
          </cell>
          <cell r="AD71">
            <v>3000</v>
          </cell>
          <cell r="AE71">
            <v>0</v>
          </cell>
          <cell r="AF71">
            <v>103781.65092669014</v>
          </cell>
          <cell r="AG71">
            <v>0</v>
          </cell>
          <cell r="AH71">
            <v>3781.650926690143</v>
          </cell>
          <cell r="AI71">
            <v>100000</v>
          </cell>
          <cell r="AJ71">
            <v>100000</v>
          </cell>
          <cell r="AK71">
            <v>0</v>
          </cell>
          <cell r="AL71">
            <v>0</v>
          </cell>
          <cell r="AM71">
            <v>0</v>
          </cell>
          <cell r="AN71">
            <v>0</v>
          </cell>
          <cell r="AP71">
            <v>48777.375935544369</v>
          </cell>
          <cell r="AQ71">
            <v>0</v>
          </cell>
          <cell r="AR71">
            <v>1777.3759355443669</v>
          </cell>
          <cell r="AS71">
            <v>47000</v>
          </cell>
          <cell r="AT71">
            <v>47000</v>
          </cell>
          <cell r="AU71">
            <v>248448.16626127058</v>
          </cell>
          <cell r="AV71">
            <v>0</v>
          </cell>
          <cell r="AW71">
            <v>9053.0862612706078</v>
          </cell>
          <cell r="AX71">
            <v>239395.08</v>
          </cell>
          <cell r="AY71">
            <v>100000</v>
          </cell>
          <cell r="AZ71">
            <v>139395.07999999999</v>
          </cell>
          <cell r="BB71">
            <v>55009.464073692114</v>
          </cell>
          <cell r="BC71">
            <v>0</v>
          </cell>
          <cell r="BD71">
            <v>2004.4640736921101</v>
          </cell>
          <cell r="BE71">
            <v>53005</v>
          </cell>
          <cell r="BF71">
            <v>0</v>
          </cell>
          <cell r="BG71">
            <v>0</v>
          </cell>
          <cell r="BI71">
            <v>0</v>
          </cell>
          <cell r="BJ71">
            <v>15630</v>
          </cell>
          <cell r="BN71">
            <v>37375</v>
          </cell>
          <cell r="BS71">
            <v>0</v>
          </cell>
          <cell r="BT71">
            <v>0</v>
          </cell>
          <cell r="BU71">
            <v>0</v>
          </cell>
          <cell r="BV71">
            <v>0</v>
          </cell>
          <cell r="BX71">
            <v>137022.91371850899</v>
          </cell>
          <cell r="BY71">
            <v>0</v>
          </cell>
          <cell r="BZ71">
            <v>4992.9137185089958</v>
          </cell>
          <cell r="CA71">
            <v>132030</v>
          </cell>
          <cell r="CB71">
            <v>24166</v>
          </cell>
          <cell r="CC71">
            <v>12625</v>
          </cell>
          <cell r="CD71">
            <v>2232</v>
          </cell>
          <cell r="CE71">
            <v>93007</v>
          </cell>
          <cell r="CF71">
            <v>95239</v>
          </cell>
        </row>
        <row r="72">
          <cell r="F72">
            <v>86950.21</v>
          </cell>
          <cell r="G72">
            <v>87161.21</v>
          </cell>
          <cell r="H72">
            <v>-211</v>
          </cell>
          <cell r="K72">
            <v>-211</v>
          </cell>
          <cell r="L72">
            <v>2173.77</v>
          </cell>
          <cell r="M72">
            <v>89123.98000000001</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K72">
            <v>0</v>
          </cell>
          <cell r="AL72">
            <v>0</v>
          </cell>
          <cell r="AM72">
            <v>0</v>
          </cell>
          <cell r="AN72">
            <v>0</v>
          </cell>
          <cell r="AP72">
            <v>0</v>
          </cell>
          <cell r="AQ72">
            <v>0</v>
          </cell>
          <cell r="AR72">
            <v>0</v>
          </cell>
          <cell r="AS72">
            <v>0</v>
          </cell>
          <cell r="AT72">
            <v>0</v>
          </cell>
          <cell r="AU72">
            <v>0</v>
          </cell>
          <cell r="AV72">
            <v>0</v>
          </cell>
          <cell r="AW72">
            <v>0</v>
          </cell>
          <cell r="AX72">
            <v>0</v>
          </cell>
          <cell r="AZ72">
            <v>0</v>
          </cell>
          <cell r="BB72">
            <v>0</v>
          </cell>
          <cell r="BC72">
            <v>0</v>
          </cell>
          <cell r="BD72">
            <v>0</v>
          </cell>
          <cell r="BE72">
            <v>0</v>
          </cell>
          <cell r="BF72">
            <v>0</v>
          </cell>
          <cell r="BG72">
            <v>0</v>
          </cell>
          <cell r="BI72">
            <v>0</v>
          </cell>
          <cell r="BS72">
            <v>0</v>
          </cell>
          <cell r="BT72">
            <v>0</v>
          </cell>
          <cell r="BU72">
            <v>0</v>
          </cell>
          <cell r="BV72">
            <v>0</v>
          </cell>
          <cell r="BX72">
            <v>89123.98000000001</v>
          </cell>
          <cell r="BY72">
            <v>2173.77</v>
          </cell>
          <cell r="BZ72">
            <v>-211</v>
          </cell>
          <cell r="CA72">
            <v>87161.21</v>
          </cell>
          <cell r="CC72">
            <v>87161.21</v>
          </cell>
        </row>
        <row r="73">
          <cell r="F73">
            <v>1.0000000000000001E-15</v>
          </cell>
          <cell r="G73">
            <v>1.0000000000000001E-15</v>
          </cell>
          <cell r="K73">
            <v>0</v>
          </cell>
          <cell r="M73">
            <v>1.0000000000000001E-15</v>
          </cell>
          <cell r="N73">
            <v>0</v>
          </cell>
          <cell r="O73">
            <v>0</v>
          </cell>
          <cell r="P73">
            <v>0</v>
          </cell>
          <cell r="Q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K73">
            <v>0</v>
          </cell>
          <cell r="AL73">
            <v>0</v>
          </cell>
          <cell r="AM73">
            <v>0</v>
          </cell>
          <cell r="AN73">
            <v>0</v>
          </cell>
          <cell r="AP73">
            <v>0</v>
          </cell>
          <cell r="AQ73">
            <v>0</v>
          </cell>
          <cell r="AR73">
            <v>0</v>
          </cell>
          <cell r="AS73">
            <v>0</v>
          </cell>
          <cell r="AT73">
            <v>0</v>
          </cell>
          <cell r="AU73">
            <v>0</v>
          </cell>
          <cell r="AV73">
            <v>0</v>
          </cell>
          <cell r="AW73">
            <v>0</v>
          </cell>
          <cell r="AX73">
            <v>0</v>
          </cell>
          <cell r="AZ73">
            <v>0</v>
          </cell>
          <cell r="BB73">
            <v>0</v>
          </cell>
          <cell r="BC73">
            <v>0</v>
          </cell>
          <cell r="BD73">
            <v>0</v>
          </cell>
          <cell r="BE73">
            <v>0</v>
          </cell>
          <cell r="BF73">
            <v>0</v>
          </cell>
          <cell r="BG73">
            <v>0</v>
          </cell>
          <cell r="BI73">
            <v>0</v>
          </cell>
          <cell r="BS73">
            <v>0</v>
          </cell>
          <cell r="BT73">
            <v>0</v>
          </cell>
          <cell r="BU73">
            <v>0</v>
          </cell>
          <cell r="BV73">
            <v>0</v>
          </cell>
          <cell r="BX73">
            <v>1.0000000000000001E-15</v>
          </cell>
          <cell r="BY73">
            <v>0</v>
          </cell>
          <cell r="BZ73">
            <v>0</v>
          </cell>
          <cell r="CA73">
            <v>1.0000000000000001E-15</v>
          </cell>
        </row>
        <row r="74">
          <cell r="F74">
            <v>1.0000000000000001E-15</v>
          </cell>
          <cell r="G74">
            <v>1.0000000000000001E-15</v>
          </cell>
          <cell r="K74">
            <v>0</v>
          </cell>
          <cell r="L74">
            <v>95585.27</v>
          </cell>
          <cell r="M74">
            <v>1.0000000000000001E-15</v>
          </cell>
          <cell r="N74">
            <v>0</v>
          </cell>
          <cell r="O74">
            <v>0</v>
          </cell>
          <cell r="P74">
            <v>0</v>
          </cell>
          <cell r="Q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K74">
            <v>0</v>
          </cell>
          <cell r="AL74">
            <v>0</v>
          </cell>
          <cell r="AM74">
            <v>0</v>
          </cell>
          <cell r="AN74">
            <v>0</v>
          </cell>
          <cell r="AP74">
            <v>0</v>
          </cell>
          <cell r="AQ74">
            <v>0</v>
          </cell>
          <cell r="AR74">
            <v>0</v>
          </cell>
          <cell r="AS74">
            <v>0</v>
          </cell>
          <cell r="AT74">
            <v>0</v>
          </cell>
          <cell r="AU74">
            <v>0</v>
          </cell>
          <cell r="AV74">
            <v>0</v>
          </cell>
          <cell r="AW74">
            <v>0</v>
          </cell>
          <cell r="AX74">
            <v>0</v>
          </cell>
          <cell r="AZ74">
            <v>0</v>
          </cell>
          <cell r="BB74">
            <v>0</v>
          </cell>
          <cell r="BC74">
            <v>0</v>
          </cell>
          <cell r="BD74">
            <v>0</v>
          </cell>
          <cell r="BE74">
            <v>0</v>
          </cell>
          <cell r="BF74">
            <v>0</v>
          </cell>
          <cell r="BG74">
            <v>0</v>
          </cell>
          <cell r="BI74">
            <v>0</v>
          </cell>
          <cell r="BS74">
            <v>0</v>
          </cell>
          <cell r="BT74">
            <v>0</v>
          </cell>
          <cell r="BU74">
            <v>0</v>
          </cell>
          <cell r="BV74">
            <v>0</v>
          </cell>
          <cell r="BX74">
            <v>1.0000000000000001E-15</v>
          </cell>
          <cell r="BY74">
            <v>0</v>
          </cell>
          <cell r="BZ74">
            <v>0</v>
          </cell>
          <cell r="CA74">
            <v>1.0000000000000001E-15</v>
          </cell>
        </row>
        <row r="75">
          <cell r="F75">
            <v>1.0000000000000001E-15</v>
          </cell>
          <cell r="G75">
            <v>1.0000000000000001E-15</v>
          </cell>
          <cell r="K75">
            <v>0</v>
          </cell>
          <cell r="M75">
            <v>1.0000000000000001E-15</v>
          </cell>
          <cell r="N75">
            <v>0</v>
          </cell>
          <cell r="O75">
            <v>0</v>
          </cell>
          <cell r="P75">
            <v>0</v>
          </cell>
          <cell r="Q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K75">
            <v>0</v>
          </cell>
          <cell r="AL75">
            <v>0</v>
          </cell>
          <cell r="AM75">
            <v>0</v>
          </cell>
          <cell r="AN75">
            <v>0</v>
          </cell>
          <cell r="AP75">
            <v>0</v>
          </cell>
          <cell r="AQ75">
            <v>0</v>
          </cell>
          <cell r="AR75">
            <v>0</v>
          </cell>
          <cell r="AS75">
            <v>0</v>
          </cell>
          <cell r="AT75">
            <v>0</v>
          </cell>
          <cell r="AU75">
            <v>0</v>
          </cell>
          <cell r="AV75">
            <v>0</v>
          </cell>
          <cell r="AW75">
            <v>0</v>
          </cell>
          <cell r="AX75">
            <v>0</v>
          </cell>
          <cell r="AZ75">
            <v>0</v>
          </cell>
          <cell r="BB75">
            <v>0</v>
          </cell>
          <cell r="BC75">
            <v>0</v>
          </cell>
          <cell r="BD75">
            <v>0</v>
          </cell>
          <cell r="BE75">
            <v>0</v>
          </cell>
          <cell r="BF75">
            <v>0</v>
          </cell>
          <cell r="BG75">
            <v>0</v>
          </cell>
          <cell r="BI75">
            <v>0</v>
          </cell>
          <cell r="BS75">
            <v>0</v>
          </cell>
          <cell r="BT75">
            <v>0</v>
          </cell>
          <cell r="BU75">
            <v>0</v>
          </cell>
          <cell r="BV75">
            <v>0</v>
          </cell>
          <cell r="BX75">
            <v>1.0000000000000001E-15</v>
          </cell>
          <cell r="BY75">
            <v>0</v>
          </cell>
          <cell r="BZ75">
            <v>0</v>
          </cell>
          <cell r="CA75">
            <v>1.0000000000000001E-15</v>
          </cell>
        </row>
        <row r="76">
          <cell r="F76">
            <v>221000</v>
          </cell>
          <cell r="G76">
            <v>221000</v>
          </cell>
          <cell r="K76">
            <v>0</v>
          </cell>
          <cell r="M76">
            <v>221000</v>
          </cell>
          <cell r="N76">
            <v>0</v>
          </cell>
          <cell r="O76">
            <v>0</v>
          </cell>
          <cell r="P76">
            <v>0</v>
          </cell>
          <cell r="Q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K76">
            <v>0</v>
          </cell>
          <cell r="AL76">
            <v>0</v>
          </cell>
          <cell r="AM76">
            <v>0</v>
          </cell>
          <cell r="AN76">
            <v>0</v>
          </cell>
          <cell r="AP76">
            <v>0</v>
          </cell>
          <cell r="AQ76">
            <v>0</v>
          </cell>
          <cell r="AR76">
            <v>0</v>
          </cell>
          <cell r="AS76">
            <v>0</v>
          </cell>
          <cell r="AT76">
            <v>0</v>
          </cell>
          <cell r="AU76">
            <v>0</v>
          </cell>
          <cell r="AV76">
            <v>0</v>
          </cell>
          <cell r="AW76">
            <v>0</v>
          </cell>
          <cell r="AX76">
            <v>0</v>
          </cell>
          <cell r="AZ76">
            <v>0</v>
          </cell>
          <cell r="BA76">
            <v>102631</v>
          </cell>
          <cell r="BB76">
            <v>118369</v>
          </cell>
          <cell r="BC76">
            <v>0</v>
          </cell>
          <cell r="BD76">
            <v>0</v>
          </cell>
          <cell r="BE76">
            <v>118369</v>
          </cell>
          <cell r="BF76">
            <v>0</v>
          </cell>
          <cell r="BG76">
            <v>0</v>
          </cell>
          <cell r="BI76">
            <v>0</v>
          </cell>
          <cell r="BR76">
            <v>118369</v>
          </cell>
          <cell r="BS76">
            <v>0</v>
          </cell>
          <cell r="BT76">
            <v>0</v>
          </cell>
          <cell r="BU76">
            <v>0</v>
          </cell>
          <cell r="BV76">
            <v>0</v>
          </cell>
          <cell r="BX76">
            <v>1.0000000000000001E-15</v>
          </cell>
          <cell r="BY76">
            <v>0</v>
          </cell>
          <cell r="BZ76">
            <v>0</v>
          </cell>
          <cell r="CA76">
            <v>1.0000000000000001E-15</v>
          </cell>
        </row>
        <row r="77">
          <cell r="F77">
            <v>1.0000000000000001E-15</v>
          </cell>
          <cell r="G77">
            <v>1.0000000000000001E-15</v>
          </cell>
          <cell r="K77">
            <v>0</v>
          </cell>
          <cell r="M77">
            <v>1.0000000000000001E-15</v>
          </cell>
          <cell r="N77">
            <v>0</v>
          </cell>
          <cell r="O77">
            <v>0</v>
          </cell>
          <cell r="P77">
            <v>0</v>
          </cell>
          <cell r="Q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K77">
            <v>0</v>
          </cell>
          <cell r="AL77">
            <v>0</v>
          </cell>
          <cell r="AM77">
            <v>0</v>
          </cell>
          <cell r="AN77">
            <v>0</v>
          </cell>
          <cell r="AP77">
            <v>0</v>
          </cell>
          <cell r="AQ77">
            <v>0</v>
          </cell>
          <cell r="AR77">
            <v>0</v>
          </cell>
          <cell r="AS77">
            <v>0</v>
          </cell>
          <cell r="AT77">
            <v>0</v>
          </cell>
          <cell r="AU77">
            <v>0</v>
          </cell>
          <cell r="AV77">
            <v>0</v>
          </cell>
          <cell r="AW77">
            <v>0</v>
          </cell>
          <cell r="AX77">
            <v>0</v>
          </cell>
          <cell r="AZ77">
            <v>0</v>
          </cell>
          <cell r="BB77">
            <v>0</v>
          </cell>
          <cell r="BC77">
            <v>0</v>
          </cell>
          <cell r="BD77">
            <v>0</v>
          </cell>
          <cell r="BE77">
            <v>0</v>
          </cell>
          <cell r="BF77">
            <v>0</v>
          </cell>
          <cell r="BG77">
            <v>0</v>
          </cell>
          <cell r="BI77">
            <v>0</v>
          </cell>
          <cell r="BS77">
            <v>0</v>
          </cell>
          <cell r="BT77">
            <v>0</v>
          </cell>
          <cell r="BU77">
            <v>0</v>
          </cell>
          <cell r="BV77">
            <v>0</v>
          </cell>
          <cell r="BX77">
            <v>1.0000000000000001E-15</v>
          </cell>
          <cell r="BY77">
            <v>0</v>
          </cell>
          <cell r="BZ77">
            <v>0</v>
          </cell>
          <cell r="CA77">
            <v>1.0000000000000001E-15</v>
          </cell>
        </row>
        <row r="78">
          <cell r="F78">
            <v>1.0000000000000001E-15</v>
          </cell>
          <cell r="G78">
            <v>1.0000000000000001E-15</v>
          </cell>
          <cell r="K78">
            <v>0</v>
          </cell>
          <cell r="M78">
            <v>1.0000000000000001E-15</v>
          </cell>
          <cell r="N78">
            <v>0</v>
          </cell>
          <cell r="O78">
            <v>0</v>
          </cell>
          <cell r="P78">
            <v>0</v>
          </cell>
          <cell r="Q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K78">
            <v>0</v>
          </cell>
          <cell r="AL78">
            <v>0</v>
          </cell>
          <cell r="AM78">
            <v>0</v>
          </cell>
          <cell r="AN78">
            <v>0</v>
          </cell>
          <cell r="AP78">
            <v>0</v>
          </cell>
          <cell r="AQ78">
            <v>0</v>
          </cell>
          <cell r="AR78">
            <v>0</v>
          </cell>
          <cell r="AS78">
            <v>0</v>
          </cell>
          <cell r="AT78">
            <v>0</v>
          </cell>
          <cell r="AU78">
            <v>0</v>
          </cell>
          <cell r="AV78">
            <v>0</v>
          </cell>
          <cell r="AW78">
            <v>0</v>
          </cell>
          <cell r="AX78">
            <v>0</v>
          </cell>
          <cell r="AZ78">
            <v>0</v>
          </cell>
          <cell r="BB78">
            <v>0</v>
          </cell>
          <cell r="BC78">
            <v>0</v>
          </cell>
          <cell r="BD78">
            <v>0</v>
          </cell>
          <cell r="BE78">
            <v>0</v>
          </cell>
          <cell r="BF78">
            <v>0</v>
          </cell>
          <cell r="BG78">
            <v>0</v>
          </cell>
          <cell r="BI78">
            <v>0</v>
          </cell>
          <cell r="BS78">
            <v>0</v>
          </cell>
          <cell r="BT78">
            <v>0</v>
          </cell>
          <cell r="BU78">
            <v>0</v>
          </cell>
          <cell r="BV78">
            <v>0</v>
          </cell>
          <cell r="BX78">
            <v>1.0000000000000001E-15</v>
          </cell>
          <cell r="BY78">
            <v>0</v>
          </cell>
          <cell r="BZ78">
            <v>0</v>
          </cell>
          <cell r="CA78">
            <v>1.0000000000000001E-15</v>
          </cell>
        </row>
        <row r="79">
          <cell r="F79">
            <v>973125.21</v>
          </cell>
          <cell r="G79">
            <v>949098.21</v>
          </cell>
          <cell r="H79">
            <v>24027</v>
          </cell>
          <cell r="I79">
            <v>0</v>
          </cell>
          <cell r="J79">
            <v>0</v>
          </cell>
          <cell r="K79">
            <v>24027</v>
          </cell>
          <cell r="L79">
            <v>2173.77</v>
          </cell>
          <cell r="M79">
            <v>975298.98</v>
          </cell>
          <cell r="N79">
            <v>63729.302166203539</v>
          </cell>
          <cell r="O79">
            <v>0</v>
          </cell>
          <cell r="P79">
            <v>2322.2021662035422</v>
          </cell>
          <cell r="Q79">
            <v>61407.1</v>
          </cell>
          <cell r="R79">
            <v>0</v>
          </cell>
          <cell r="S79">
            <v>0</v>
          </cell>
          <cell r="T79">
            <v>35908</v>
          </cell>
          <cell r="U79">
            <v>0</v>
          </cell>
          <cell r="V79">
            <v>25499.1</v>
          </cell>
          <cell r="W79">
            <v>8406.1269180902327</v>
          </cell>
          <cell r="X79">
            <v>0</v>
          </cell>
          <cell r="Y79">
            <v>306.30691809023352</v>
          </cell>
          <cell r="Z79">
            <v>8099.82</v>
          </cell>
          <cell r="AA79">
            <v>0</v>
          </cell>
          <cell r="AB79">
            <v>0</v>
          </cell>
          <cell r="AC79">
            <v>5099.82</v>
          </cell>
          <cell r="AD79">
            <v>3000</v>
          </cell>
          <cell r="AE79">
            <v>0</v>
          </cell>
          <cell r="AF79">
            <v>103781.65092669014</v>
          </cell>
          <cell r="AG79">
            <v>0</v>
          </cell>
          <cell r="AH79">
            <v>3781.650926690143</v>
          </cell>
          <cell r="AI79">
            <v>100000</v>
          </cell>
          <cell r="AJ79">
            <v>100000</v>
          </cell>
          <cell r="AK79">
            <v>0</v>
          </cell>
          <cell r="AL79">
            <v>0</v>
          </cell>
          <cell r="AM79">
            <v>0</v>
          </cell>
          <cell r="AN79">
            <v>0</v>
          </cell>
          <cell r="AO79">
            <v>0</v>
          </cell>
          <cell r="AP79">
            <v>48777.375935544369</v>
          </cell>
          <cell r="AQ79">
            <v>0</v>
          </cell>
          <cell r="AR79">
            <v>1777.3759355443669</v>
          </cell>
          <cell r="AS79">
            <v>47000</v>
          </cell>
          <cell r="AT79">
            <v>47000</v>
          </cell>
          <cell r="AU79">
            <v>248448.16626127058</v>
          </cell>
          <cell r="AV79">
            <v>0</v>
          </cell>
          <cell r="AW79">
            <v>9053.0862612706078</v>
          </cell>
          <cell r="AX79">
            <v>239395.08</v>
          </cell>
          <cell r="AY79">
            <v>100000</v>
          </cell>
          <cell r="AZ79">
            <v>139395.07999999999</v>
          </cell>
          <cell r="BA79">
            <v>102631</v>
          </cell>
          <cell r="BB79">
            <v>173378.4640736921</v>
          </cell>
          <cell r="BC79">
            <v>0</v>
          </cell>
          <cell r="BD79">
            <v>2004.4640736921101</v>
          </cell>
          <cell r="BE79">
            <v>171374</v>
          </cell>
          <cell r="BF79">
            <v>0</v>
          </cell>
          <cell r="BG79">
            <v>0</v>
          </cell>
          <cell r="BH79">
            <v>0</v>
          </cell>
          <cell r="BI79">
            <v>0</v>
          </cell>
          <cell r="BJ79">
            <v>15630</v>
          </cell>
          <cell r="BK79">
            <v>0</v>
          </cell>
          <cell r="BL79">
            <v>0</v>
          </cell>
          <cell r="BM79">
            <v>0</v>
          </cell>
          <cell r="BN79">
            <v>37375</v>
          </cell>
          <cell r="BO79">
            <v>0</v>
          </cell>
          <cell r="BP79">
            <v>0</v>
          </cell>
          <cell r="BQ79">
            <v>0</v>
          </cell>
          <cell r="BR79">
            <v>118369</v>
          </cell>
          <cell r="BS79">
            <v>0</v>
          </cell>
          <cell r="BT79">
            <v>0</v>
          </cell>
          <cell r="BU79">
            <v>0</v>
          </cell>
          <cell r="BV79">
            <v>0</v>
          </cell>
          <cell r="BW79">
            <v>0</v>
          </cell>
          <cell r="BX79">
            <v>226146.893718509</v>
          </cell>
          <cell r="BY79">
            <v>2173.77</v>
          </cell>
          <cell r="BZ79">
            <v>4781.9137185089958</v>
          </cell>
          <cell r="CA79">
            <v>219191.21000000002</v>
          </cell>
          <cell r="CB79">
            <v>24166</v>
          </cell>
          <cell r="CC79">
            <v>99786.21</v>
          </cell>
          <cell r="CD79">
            <v>2232</v>
          </cell>
          <cell r="CE79">
            <v>93007</v>
          </cell>
          <cell r="CF79">
            <v>0</v>
          </cell>
        </row>
        <row r="81">
          <cell r="F81">
            <v>542222</v>
          </cell>
          <cell r="G81">
            <v>542222</v>
          </cell>
          <cell r="K81">
            <v>0</v>
          </cell>
          <cell r="L81">
            <v>0</v>
          </cell>
          <cell r="M81">
            <v>542222</v>
          </cell>
          <cell r="N81">
            <v>37500</v>
          </cell>
          <cell r="O81">
            <v>0</v>
          </cell>
          <cell r="P81">
            <v>0</v>
          </cell>
          <cell r="Q81">
            <v>37500</v>
          </cell>
          <cell r="U81">
            <v>0</v>
          </cell>
          <cell r="V81">
            <v>37500</v>
          </cell>
          <cell r="W81">
            <v>10500</v>
          </cell>
          <cell r="X81">
            <v>0</v>
          </cell>
          <cell r="Y81">
            <v>0</v>
          </cell>
          <cell r="Z81">
            <v>10500</v>
          </cell>
          <cell r="AA81">
            <v>0</v>
          </cell>
          <cell r="AB81">
            <v>0</v>
          </cell>
          <cell r="AC81">
            <v>7500</v>
          </cell>
          <cell r="AD81">
            <v>3000</v>
          </cell>
          <cell r="AE81">
            <v>0</v>
          </cell>
          <cell r="AF81">
            <v>90223</v>
          </cell>
          <cell r="AG81">
            <v>0</v>
          </cell>
          <cell r="AH81">
            <v>0</v>
          </cell>
          <cell r="AI81">
            <v>90223</v>
          </cell>
          <cell r="AJ81">
            <v>90223</v>
          </cell>
          <cell r="AK81">
            <v>76999</v>
          </cell>
          <cell r="AL81">
            <v>0</v>
          </cell>
          <cell r="AM81">
            <v>0</v>
          </cell>
          <cell r="AN81">
            <v>76999</v>
          </cell>
          <cell r="AO81">
            <v>76999</v>
          </cell>
          <cell r="AP81">
            <v>47000</v>
          </cell>
          <cell r="AQ81">
            <v>0</v>
          </cell>
          <cell r="AR81">
            <v>0</v>
          </cell>
          <cell r="AS81">
            <v>47000</v>
          </cell>
          <cell r="AT81">
            <v>47000</v>
          </cell>
          <cell r="AU81">
            <v>205000</v>
          </cell>
          <cell r="AV81">
            <v>0</v>
          </cell>
          <cell r="AW81">
            <v>0</v>
          </cell>
          <cell r="AX81">
            <v>205000</v>
          </cell>
          <cell r="AZ81">
            <v>205000</v>
          </cell>
          <cell r="BB81">
            <v>75000</v>
          </cell>
          <cell r="BC81">
            <v>0</v>
          </cell>
          <cell r="BD81">
            <v>0</v>
          </cell>
          <cell r="BE81">
            <v>75000</v>
          </cell>
          <cell r="BF81">
            <v>0</v>
          </cell>
          <cell r="BG81">
            <v>0</v>
          </cell>
          <cell r="BH81">
            <v>75000</v>
          </cell>
          <cell r="BI81">
            <v>0</v>
          </cell>
          <cell r="BS81">
            <v>0</v>
          </cell>
          <cell r="BT81">
            <v>0</v>
          </cell>
          <cell r="BU81">
            <v>0</v>
          </cell>
          <cell r="BV81">
            <v>0</v>
          </cell>
          <cell r="BX81">
            <v>1.0000000000000001E-15</v>
          </cell>
          <cell r="BY81">
            <v>0</v>
          </cell>
          <cell r="BZ81">
            <v>0</v>
          </cell>
          <cell r="CA81">
            <v>1.0000000000000001E-15</v>
          </cell>
        </row>
        <row r="82">
          <cell r="F82">
            <v>1.0000000000000001E-15</v>
          </cell>
          <cell r="G82">
            <v>1.0000000000000001E-15</v>
          </cell>
          <cell r="K82">
            <v>0</v>
          </cell>
          <cell r="M82">
            <v>1.0000000000000001E-15</v>
          </cell>
          <cell r="N82">
            <v>0</v>
          </cell>
          <cell r="O82">
            <v>0</v>
          </cell>
          <cell r="P82">
            <v>0</v>
          </cell>
          <cell r="Q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K82">
            <v>0</v>
          </cell>
          <cell r="AL82">
            <v>0</v>
          </cell>
          <cell r="AM82">
            <v>0</v>
          </cell>
          <cell r="AN82">
            <v>0</v>
          </cell>
          <cell r="AP82">
            <v>0</v>
          </cell>
          <cell r="AQ82">
            <v>0</v>
          </cell>
          <cell r="AR82">
            <v>0</v>
          </cell>
          <cell r="AS82">
            <v>0</v>
          </cell>
          <cell r="AT82">
            <v>0</v>
          </cell>
          <cell r="AU82">
            <v>0</v>
          </cell>
          <cell r="AV82">
            <v>0</v>
          </cell>
          <cell r="AW82">
            <v>0</v>
          </cell>
          <cell r="AX82">
            <v>0</v>
          </cell>
          <cell r="AZ82">
            <v>0</v>
          </cell>
          <cell r="BB82">
            <v>0</v>
          </cell>
          <cell r="BC82">
            <v>0</v>
          </cell>
          <cell r="BD82">
            <v>0</v>
          </cell>
          <cell r="BE82">
            <v>0</v>
          </cell>
          <cell r="BF82">
            <v>0</v>
          </cell>
          <cell r="BG82">
            <v>0</v>
          </cell>
          <cell r="BI82">
            <v>0</v>
          </cell>
          <cell r="BS82">
            <v>0</v>
          </cell>
          <cell r="BT82">
            <v>0</v>
          </cell>
          <cell r="BU82">
            <v>0</v>
          </cell>
          <cell r="BV82">
            <v>0</v>
          </cell>
          <cell r="BX82">
            <v>1.0000000000000001E-15</v>
          </cell>
          <cell r="BY82">
            <v>0</v>
          </cell>
          <cell r="BZ82">
            <v>0</v>
          </cell>
          <cell r="CA82">
            <v>1.0000000000000001E-15</v>
          </cell>
        </row>
        <row r="83">
          <cell r="F83">
            <v>74644</v>
          </cell>
          <cell r="G83">
            <v>74644</v>
          </cell>
          <cell r="K83">
            <v>0</v>
          </cell>
          <cell r="M83">
            <v>74644</v>
          </cell>
          <cell r="N83">
            <v>0</v>
          </cell>
          <cell r="O83">
            <v>0</v>
          </cell>
          <cell r="P83">
            <v>0</v>
          </cell>
          <cell r="Q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K83">
            <v>0</v>
          </cell>
          <cell r="AL83">
            <v>0</v>
          </cell>
          <cell r="AM83">
            <v>0</v>
          </cell>
          <cell r="AN83">
            <v>0</v>
          </cell>
          <cell r="AP83">
            <v>0</v>
          </cell>
          <cell r="AQ83">
            <v>0</v>
          </cell>
          <cell r="AR83">
            <v>0</v>
          </cell>
          <cell r="AS83">
            <v>0</v>
          </cell>
          <cell r="AT83">
            <v>0</v>
          </cell>
          <cell r="AU83">
            <v>0</v>
          </cell>
          <cell r="AV83">
            <v>0</v>
          </cell>
          <cell r="AW83">
            <v>0</v>
          </cell>
          <cell r="AX83">
            <v>0</v>
          </cell>
          <cell r="AZ83">
            <v>0</v>
          </cell>
          <cell r="BB83">
            <v>74644</v>
          </cell>
          <cell r="BC83">
            <v>0</v>
          </cell>
          <cell r="BD83">
            <v>0</v>
          </cell>
          <cell r="BE83">
            <v>74644</v>
          </cell>
          <cell r="BF83">
            <v>0</v>
          </cell>
          <cell r="BG83">
            <v>0</v>
          </cell>
          <cell r="BH83">
            <v>74644</v>
          </cell>
          <cell r="BI83">
            <v>0</v>
          </cell>
          <cell r="BS83">
            <v>0</v>
          </cell>
          <cell r="BT83">
            <v>0</v>
          </cell>
          <cell r="BU83">
            <v>0</v>
          </cell>
          <cell r="BV83">
            <v>0</v>
          </cell>
          <cell r="BX83">
            <v>1.0000000000000001E-15</v>
          </cell>
          <cell r="BY83">
            <v>0</v>
          </cell>
          <cell r="BZ83">
            <v>0</v>
          </cell>
          <cell r="CA83">
            <v>1.0000000000000001E-15</v>
          </cell>
        </row>
        <row r="84">
          <cell r="F84">
            <v>1.0000000000000001E-15</v>
          </cell>
          <cell r="G84">
            <v>1.0000000000000001E-15</v>
          </cell>
          <cell r="K84">
            <v>0</v>
          </cell>
          <cell r="M84">
            <v>1.0000000000000001E-15</v>
          </cell>
          <cell r="N84">
            <v>0</v>
          </cell>
          <cell r="O84">
            <v>0</v>
          </cell>
          <cell r="P84">
            <v>0</v>
          </cell>
          <cell r="Q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K84">
            <v>0</v>
          </cell>
          <cell r="AL84">
            <v>0</v>
          </cell>
          <cell r="AM84">
            <v>0</v>
          </cell>
          <cell r="AN84">
            <v>0</v>
          </cell>
          <cell r="AP84">
            <v>0</v>
          </cell>
          <cell r="AQ84">
            <v>0</v>
          </cell>
          <cell r="AR84">
            <v>0</v>
          </cell>
          <cell r="AS84">
            <v>0</v>
          </cell>
          <cell r="AT84">
            <v>0</v>
          </cell>
          <cell r="AU84">
            <v>0</v>
          </cell>
          <cell r="AV84">
            <v>0</v>
          </cell>
          <cell r="AW84">
            <v>0</v>
          </cell>
          <cell r="AX84">
            <v>0</v>
          </cell>
          <cell r="AZ84">
            <v>0</v>
          </cell>
          <cell r="BB84">
            <v>0</v>
          </cell>
          <cell r="BC84">
            <v>0</v>
          </cell>
          <cell r="BD84">
            <v>0</v>
          </cell>
          <cell r="BE84">
            <v>0</v>
          </cell>
          <cell r="BF84">
            <v>0</v>
          </cell>
          <cell r="BG84">
            <v>0</v>
          </cell>
          <cell r="BI84">
            <v>0</v>
          </cell>
          <cell r="BS84">
            <v>0</v>
          </cell>
          <cell r="BT84">
            <v>0</v>
          </cell>
          <cell r="BU84">
            <v>0</v>
          </cell>
          <cell r="BV84">
            <v>0</v>
          </cell>
          <cell r="BX84">
            <v>1.0000000000000001E-15</v>
          </cell>
          <cell r="BY84">
            <v>0</v>
          </cell>
          <cell r="BZ84">
            <v>0</v>
          </cell>
          <cell r="CA84">
            <v>1.0000000000000001E-15</v>
          </cell>
        </row>
        <row r="85">
          <cell r="F85">
            <v>1.0000000000000001E-15</v>
          </cell>
          <cell r="G85">
            <v>1.0000000000000001E-15</v>
          </cell>
          <cell r="K85">
            <v>0</v>
          </cell>
          <cell r="M85">
            <v>1.0000000000000001E-15</v>
          </cell>
          <cell r="N85">
            <v>0</v>
          </cell>
          <cell r="O85">
            <v>0</v>
          </cell>
          <cell r="P85">
            <v>0</v>
          </cell>
          <cell r="Q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K85">
            <v>0</v>
          </cell>
          <cell r="AL85">
            <v>0</v>
          </cell>
          <cell r="AM85">
            <v>0</v>
          </cell>
          <cell r="AN85">
            <v>0</v>
          </cell>
          <cell r="AP85">
            <v>0</v>
          </cell>
          <cell r="AQ85">
            <v>0</v>
          </cell>
          <cell r="AR85">
            <v>0</v>
          </cell>
          <cell r="AS85">
            <v>0</v>
          </cell>
          <cell r="AT85">
            <v>0</v>
          </cell>
          <cell r="AU85">
            <v>0</v>
          </cell>
          <cell r="AV85">
            <v>0</v>
          </cell>
          <cell r="AW85">
            <v>0</v>
          </cell>
          <cell r="AX85">
            <v>0</v>
          </cell>
          <cell r="AZ85">
            <v>0</v>
          </cell>
          <cell r="BB85">
            <v>0</v>
          </cell>
          <cell r="BC85">
            <v>0</v>
          </cell>
          <cell r="BD85">
            <v>0</v>
          </cell>
          <cell r="BE85">
            <v>0</v>
          </cell>
          <cell r="BF85">
            <v>0</v>
          </cell>
          <cell r="BG85">
            <v>0</v>
          </cell>
          <cell r="BI85">
            <v>0</v>
          </cell>
          <cell r="BS85">
            <v>0</v>
          </cell>
          <cell r="BT85">
            <v>0</v>
          </cell>
          <cell r="BU85">
            <v>0</v>
          </cell>
          <cell r="BV85">
            <v>0</v>
          </cell>
          <cell r="BX85">
            <v>1.0000000000000001E-15</v>
          </cell>
          <cell r="BY85">
            <v>0</v>
          </cell>
          <cell r="BZ85">
            <v>0</v>
          </cell>
          <cell r="CA85">
            <v>1.0000000000000001E-15</v>
          </cell>
        </row>
        <row r="86">
          <cell r="F86">
            <v>1.0000000000000001E-15</v>
          </cell>
          <cell r="G86">
            <v>1.0000000000000001E-15</v>
          </cell>
          <cell r="K86">
            <v>0</v>
          </cell>
          <cell r="M86">
            <v>1.0000000000000001E-15</v>
          </cell>
          <cell r="N86">
            <v>0</v>
          </cell>
          <cell r="O86">
            <v>0</v>
          </cell>
          <cell r="P86">
            <v>0</v>
          </cell>
          <cell r="Q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K86">
            <v>0</v>
          </cell>
          <cell r="AL86">
            <v>0</v>
          </cell>
          <cell r="AM86">
            <v>0</v>
          </cell>
          <cell r="AN86">
            <v>0</v>
          </cell>
          <cell r="AP86">
            <v>0</v>
          </cell>
          <cell r="AQ86">
            <v>0</v>
          </cell>
          <cell r="AR86">
            <v>0</v>
          </cell>
          <cell r="AS86">
            <v>0</v>
          </cell>
          <cell r="AT86">
            <v>0</v>
          </cell>
          <cell r="AU86">
            <v>0</v>
          </cell>
          <cell r="AV86">
            <v>0</v>
          </cell>
          <cell r="AW86">
            <v>0</v>
          </cell>
          <cell r="AX86">
            <v>0</v>
          </cell>
          <cell r="AZ86">
            <v>0</v>
          </cell>
          <cell r="BB86">
            <v>0</v>
          </cell>
          <cell r="BC86">
            <v>0</v>
          </cell>
          <cell r="BD86">
            <v>0</v>
          </cell>
          <cell r="BE86">
            <v>0</v>
          </cell>
          <cell r="BF86">
            <v>0</v>
          </cell>
          <cell r="BG86">
            <v>0</v>
          </cell>
          <cell r="BI86">
            <v>0</v>
          </cell>
          <cell r="BS86">
            <v>0</v>
          </cell>
          <cell r="BT86">
            <v>0</v>
          </cell>
          <cell r="BU86">
            <v>0</v>
          </cell>
          <cell r="BV86">
            <v>0</v>
          </cell>
          <cell r="BX86">
            <v>1.0000000000000001E-15</v>
          </cell>
          <cell r="BY86">
            <v>0</v>
          </cell>
          <cell r="BZ86">
            <v>0</v>
          </cell>
          <cell r="CA86">
            <v>1.0000000000000001E-15</v>
          </cell>
        </row>
        <row r="87">
          <cell r="F87">
            <v>1.0000000000000001E-15</v>
          </cell>
          <cell r="G87">
            <v>1.0000000000000001E-15</v>
          </cell>
          <cell r="K87">
            <v>0</v>
          </cell>
          <cell r="M87">
            <v>1.0000000000000001E-15</v>
          </cell>
          <cell r="N87">
            <v>0</v>
          </cell>
          <cell r="O87">
            <v>0</v>
          </cell>
          <cell r="P87">
            <v>0</v>
          </cell>
          <cell r="Q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K87">
            <v>0</v>
          </cell>
          <cell r="AL87">
            <v>0</v>
          </cell>
          <cell r="AM87">
            <v>0</v>
          </cell>
          <cell r="AN87">
            <v>0</v>
          </cell>
          <cell r="AP87">
            <v>0</v>
          </cell>
          <cell r="AQ87">
            <v>0</v>
          </cell>
          <cell r="AR87">
            <v>0</v>
          </cell>
          <cell r="AS87">
            <v>0</v>
          </cell>
          <cell r="AT87">
            <v>0</v>
          </cell>
          <cell r="AU87">
            <v>0</v>
          </cell>
          <cell r="AV87">
            <v>0</v>
          </cell>
          <cell r="AW87">
            <v>0</v>
          </cell>
          <cell r="AX87">
            <v>0</v>
          </cell>
          <cell r="AZ87">
            <v>0</v>
          </cell>
          <cell r="BB87">
            <v>0</v>
          </cell>
          <cell r="BC87">
            <v>0</v>
          </cell>
          <cell r="BD87">
            <v>0</v>
          </cell>
          <cell r="BE87">
            <v>0</v>
          </cell>
          <cell r="BF87">
            <v>0</v>
          </cell>
          <cell r="BG87">
            <v>0</v>
          </cell>
          <cell r="BI87">
            <v>0</v>
          </cell>
          <cell r="BS87">
            <v>0</v>
          </cell>
          <cell r="BT87">
            <v>0</v>
          </cell>
          <cell r="BU87">
            <v>0</v>
          </cell>
          <cell r="BV87">
            <v>0</v>
          </cell>
          <cell r="BX87">
            <v>1.0000000000000001E-15</v>
          </cell>
          <cell r="BY87">
            <v>0</v>
          </cell>
          <cell r="BZ87">
            <v>0</v>
          </cell>
          <cell r="CA87">
            <v>1.0000000000000001E-15</v>
          </cell>
        </row>
        <row r="88">
          <cell r="F88">
            <v>1.0000000000000001E-15</v>
          </cell>
          <cell r="G88">
            <v>1.0000000000000001E-15</v>
          </cell>
          <cell r="K88">
            <v>0</v>
          </cell>
          <cell r="M88">
            <v>1.0000000000000001E-15</v>
          </cell>
          <cell r="N88">
            <v>0</v>
          </cell>
          <cell r="O88">
            <v>0</v>
          </cell>
          <cell r="P88">
            <v>0</v>
          </cell>
          <cell r="Q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K88">
            <v>0</v>
          </cell>
          <cell r="AL88">
            <v>0</v>
          </cell>
          <cell r="AM88">
            <v>0</v>
          </cell>
          <cell r="AN88">
            <v>0</v>
          </cell>
          <cell r="AP88">
            <v>0</v>
          </cell>
          <cell r="AQ88">
            <v>0</v>
          </cell>
          <cell r="AR88">
            <v>0</v>
          </cell>
          <cell r="AS88">
            <v>0</v>
          </cell>
          <cell r="AT88">
            <v>0</v>
          </cell>
          <cell r="AU88">
            <v>0</v>
          </cell>
          <cell r="AV88">
            <v>0</v>
          </cell>
          <cell r="AW88">
            <v>0</v>
          </cell>
          <cell r="AX88">
            <v>0</v>
          </cell>
          <cell r="AZ88">
            <v>0</v>
          </cell>
          <cell r="BB88">
            <v>0</v>
          </cell>
          <cell r="BC88">
            <v>0</v>
          </cell>
          <cell r="BD88">
            <v>0</v>
          </cell>
          <cell r="BE88">
            <v>0</v>
          </cell>
          <cell r="BF88">
            <v>0</v>
          </cell>
          <cell r="BG88">
            <v>0</v>
          </cell>
          <cell r="BI88">
            <v>0</v>
          </cell>
          <cell r="BS88">
            <v>0</v>
          </cell>
          <cell r="BT88">
            <v>0</v>
          </cell>
          <cell r="BU88">
            <v>0</v>
          </cell>
          <cell r="BV88">
            <v>0</v>
          </cell>
          <cell r="BX88">
            <v>1.0000000000000001E-15</v>
          </cell>
          <cell r="BY88">
            <v>0</v>
          </cell>
          <cell r="BZ88">
            <v>0</v>
          </cell>
          <cell r="CA88">
            <v>1.0000000000000001E-15</v>
          </cell>
        </row>
        <row r="89">
          <cell r="F89">
            <v>177000</v>
          </cell>
          <cell r="G89">
            <v>177000</v>
          </cell>
          <cell r="K89">
            <v>0</v>
          </cell>
          <cell r="M89">
            <v>177000</v>
          </cell>
          <cell r="N89">
            <v>0</v>
          </cell>
          <cell r="O89">
            <v>0</v>
          </cell>
          <cell r="P89">
            <v>0</v>
          </cell>
          <cell r="Q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K89">
            <v>0</v>
          </cell>
          <cell r="AL89">
            <v>0</v>
          </cell>
          <cell r="AM89">
            <v>0</v>
          </cell>
          <cell r="AN89">
            <v>0</v>
          </cell>
          <cell r="AP89">
            <v>0</v>
          </cell>
          <cell r="AQ89">
            <v>0</v>
          </cell>
          <cell r="AR89">
            <v>0</v>
          </cell>
          <cell r="AS89">
            <v>0</v>
          </cell>
          <cell r="AT89">
            <v>0</v>
          </cell>
          <cell r="AU89">
            <v>0</v>
          </cell>
          <cell r="AV89">
            <v>0</v>
          </cell>
          <cell r="AW89">
            <v>0</v>
          </cell>
          <cell r="AX89">
            <v>0</v>
          </cell>
          <cell r="AZ89">
            <v>0</v>
          </cell>
          <cell r="BB89">
            <v>177000</v>
          </cell>
          <cell r="BC89">
            <v>0</v>
          </cell>
          <cell r="BD89">
            <v>0</v>
          </cell>
          <cell r="BE89">
            <v>177000</v>
          </cell>
          <cell r="BF89">
            <v>0</v>
          </cell>
          <cell r="BG89">
            <v>0</v>
          </cell>
          <cell r="BI89">
            <v>0</v>
          </cell>
          <cell r="BR89">
            <v>177000</v>
          </cell>
          <cell r="BS89">
            <v>0</v>
          </cell>
          <cell r="BT89">
            <v>0</v>
          </cell>
          <cell r="BU89">
            <v>0</v>
          </cell>
          <cell r="BV89">
            <v>0</v>
          </cell>
          <cell r="BX89">
            <v>1.0000000000000001E-15</v>
          </cell>
          <cell r="BY89">
            <v>0</v>
          </cell>
          <cell r="BZ89">
            <v>0</v>
          </cell>
          <cell r="CA89">
            <v>1.0000000000000001E-15</v>
          </cell>
        </row>
        <row r="90">
          <cell r="F90">
            <v>1.0000000000000001E-15</v>
          </cell>
          <cell r="G90">
            <v>1.0000000000000001E-15</v>
          </cell>
          <cell r="K90">
            <v>0</v>
          </cell>
          <cell r="L90">
            <v>68257.929999999993</v>
          </cell>
          <cell r="M90">
            <v>1.0000000000000001E-15</v>
          </cell>
          <cell r="N90">
            <v>0</v>
          </cell>
          <cell r="O90">
            <v>0</v>
          </cell>
          <cell r="P90">
            <v>0</v>
          </cell>
          <cell r="Q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K90">
            <v>0</v>
          </cell>
          <cell r="AL90">
            <v>0</v>
          </cell>
          <cell r="AM90">
            <v>0</v>
          </cell>
          <cell r="AN90">
            <v>0</v>
          </cell>
          <cell r="AP90">
            <v>0</v>
          </cell>
          <cell r="AQ90">
            <v>0</v>
          </cell>
          <cell r="AR90">
            <v>0</v>
          </cell>
          <cell r="AS90">
            <v>0</v>
          </cell>
          <cell r="AT90">
            <v>0</v>
          </cell>
          <cell r="AU90">
            <v>0</v>
          </cell>
          <cell r="AV90">
            <v>0</v>
          </cell>
          <cell r="AW90">
            <v>0</v>
          </cell>
          <cell r="AX90">
            <v>0</v>
          </cell>
          <cell r="AZ90">
            <v>0</v>
          </cell>
          <cell r="BB90">
            <v>0</v>
          </cell>
          <cell r="BC90">
            <v>0</v>
          </cell>
          <cell r="BD90">
            <v>0</v>
          </cell>
          <cell r="BE90">
            <v>0</v>
          </cell>
          <cell r="BF90">
            <v>0</v>
          </cell>
          <cell r="BG90">
            <v>0</v>
          </cell>
          <cell r="BI90">
            <v>0</v>
          </cell>
          <cell r="BS90">
            <v>0</v>
          </cell>
          <cell r="BT90">
            <v>0</v>
          </cell>
          <cell r="BU90">
            <v>0</v>
          </cell>
          <cell r="BV90">
            <v>0</v>
          </cell>
          <cell r="BX90">
            <v>1.0000000000000001E-15</v>
          </cell>
          <cell r="BY90">
            <v>0</v>
          </cell>
          <cell r="BZ90">
            <v>0</v>
          </cell>
          <cell r="CA90">
            <v>1.0000000000000001E-15</v>
          </cell>
        </row>
        <row r="91">
          <cell r="F91">
            <v>1.0000000000000001E-15</v>
          </cell>
          <cell r="G91">
            <v>1.0000000000000001E-15</v>
          </cell>
          <cell r="K91">
            <v>0</v>
          </cell>
          <cell r="M91">
            <v>1.0000000000000001E-15</v>
          </cell>
          <cell r="N91">
            <v>0</v>
          </cell>
          <cell r="O91">
            <v>0</v>
          </cell>
          <cell r="P91">
            <v>0</v>
          </cell>
          <cell r="Q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K91">
            <v>0</v>
          </cell>
          <cell r="AL91">
            <v>0</v>
          </cell>
          <cell r="AM91">
            <v>0</v>
          </cell>
          <cell r="AN91">
            <v>0</v>
          </cell>
          <cell r="AP91">
            <v>0</v>
          </cell>
          <cell r="AQ91">
            <v>0</v>
          </cell>
          <cell r="AR91">
            <v>0</v>
          </cell>
          <cell r="AS91">
            <v>0</v>
          </cell>
          <cell r="AT91">
            <v>0</v>
          </cell>
          <cell r="AU91">
            <v>0</v>
          </cell>
          <cell r="AV91">
            <v>0</v>
          </cell>
          <cell r="AW91">
            <v>0</v>
          </cell>
          <cell r="AX91">
            <v>0</v>
          </cell>
          <cell r="AZ91">
            <v>0</v>
          </cell>
          <cell r="BB91">
            <v>0</v>
          </cell>
          <cell r="BC91">
            <v>0</v>
          </cell>
          <cell r="BD91">
            <v>0</v>
          </cell>
          <cell r="BE91">
            <v>0</v>
          </cell>
          <cell r="BF91">
            <v>0</v>
          </cell>
          <cell r="BG91">
            <v>0</v>
          </cell>
          <cell r="BI91">
            <v>0</v>
          </cell>
          <cell r="BS91">
            <v>0</v>
          </cell>
          <cell r="BT91">
            <v>0</v>
          </cell>
          <cell r="BU91">
            <v>0</v>
          </cell>
          <cell r="BV91">
            <v>0</v>
          </cell>
          <cell r="BX91">
            <v>1.0000000000000001E-15</v>
          </cell>
          <cell r="BY91">
            <v>0</v>
          </cell>
          <cell r="BZ91">
            <v>0</v>
          </cell>
          <cell r="CA91">
            <v>1.0000000000000001E-15</v>
          </cell>
        </row>
        <row r="92">
          <cell r="F92">
            <v>1.0000000000000001E-15</v>
          </cell>
          <cell r="G92">
            <v>1.0000000000000001E-15</v>
          </cell>
          <cell r="K92">
            <v>0</v>
          </cell>
          <cell r="M92">
            <v>1.0000000000000001E-15</v>
          </cell>
          <cell r="N92">
            <v>0</v>
          </cell>
          <cell r="O92">
            <v>0</v>
          </cell>
          <cell r="P92">
            <v>0</v>
          </cell>
          <cell r="Q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K92">
            <v>0</v>
          </cell>
          <cell r="AL92">
            <v>0</v>
          </cell>
          <cell r="AM92">
            <v>0</v>
          </cell>
          <cell r="AN92">
            <v>0</v>
          </cell>
          <cell r="AP92">
            <v>0</v>
          </cell>
          <cell r="AQ92">
            <v>0</v>
          </cell>
          <cell r="AR92">
            <v>0</v>
          </cell>
          <cell r="AS92">
            <v>0</v>
          </cell>
          <cell r="AT92">
            <v>0</v>
          </cell>
          <cell r="AU92">
            <v>0</v>
          </cell>
          <cell r="AV92">
            <v>0</v>
          </cell>
          <cell r="AW92">
            <v>0</v>
          </cell>
          <cell r="AX92">
            <v>0</v>
          </cell>
          <cell r="AZ92">
            <v>0</v>
          </cell>
          <cell r="BB92">
            <v>0</v>
          </cell>
          <cell r="BC92">
            <v>0</v>
          </cell>
          <cell r="BD92">
            <v>0</v>
          </cell>
          <cell r="BE92">
            <v>0</v>
          </cell>
          <cell r="BF92">
            <v>0</v>
          </cell>
          <cell r="BG92">
            <v>0</v>
          </cell>
          <cell r="BI92">
            <v>0</v>
          </cell>
          <cell r="BS92">
            <v>0</v>
          </cell>
          <cell r="BT92">
            <v>0</v>
          </cell>
          <cell r="BU92">
            <v>0</v>
          </cell>
          <cell r="BV92">
            <v>0</v>
          </cell>
          <cell r="BX92">
            <v>1.0000000000000001E-15</v>
          </cell>
          <cell r="BY92">
            <v>0</v>
          </cell>
          <cell r="BZ92">
            <v>0</v>
          </cell>
          <cell r="CA92">
            <v>1.0000000000000001E-15</v>
          </cell>
        </row>
        <row r="93">
          <cell r="F93">
            <v>1.0000000000000001E-15</v>
          </cell>
          <cell r="G93">
            <v>1.0000000000000001E-15</v>
          </cell>
          <cell r="K93">
            <v>0</v>
          </cell>
          <cell r="M93">
            <v>1.0000000000000001E-15</v>
          </cell>
          <cell r="N93">
            <v>0</v>
          </cell>
          <cell r="O93">
            <v>0</v>
          </cell>
          <cell r="P93">
            <v>0</v>
          </cell>
          <cell r="Q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K93">
            <v>0</v>
          </cell>
          <cell r="AL93">
            <v>0</v>
          </cell>
          <cell r="AM93">
            <v>0</v>
          </cell>
          <cell r="AN93">
            <v>0</v>
          </cell>
          <cell r="AP93">
            <v>0</v>
          </cell>
          <cell r="AQ93">
            <v>0</v>
          </cell>
          <cell r="AR93">
            <v>0</v>
          </cell>
          <cell r="AS93">
            <v>0</v>
          </cell>
          <cell r="AT93">
            <v>0</v>
          </cell>
          <cell r="AU93">
            <v>0</v>
          </cell>
          <cell r="AV93">
            <v>0</v>
          </cell>
          <cell r="AW93">
            <v>0</v>
          </cell>
          <cell r="AX93">
            <v>0</v>
          </cell>
          <cell r="AZ93">
            <v>0</v>
          </cell>
          <cell r="BB93">
            <v>0</v>
          </cell>
          <cell r="BC93">
            <v>0</v>
          </cell>
          <cell r="BD93">
            <v>0</v>
          </cell>
          <cell r="BE93">
            <v>0</v>
          </cell>
          <cell r="BF93">
            <v>0</v>
          </cell>
          <cell r="BG93">
            <v>0</v>
          </cell>
          <cell r="BI93">
            <v>0</v>
          </cell>
          <cell r="BS93">
            <v>0</v>
          </cell>
          <cell r="BT93">
            <v>0</v>
          </cell>
          <cell r="BU93">
            <v>0</v>
          </cell>
          <cell r="BV93">
            <v>0</v>
          </cell>
          <cell r="BX93">
            <v>1.0000000000000001E-15</v>
          </cell>
          <cell r="BY93">
            <v>0</v>
          </cell>
          <cell r="BZ93">
            <v>0</v>
          </cell>
          <cell r="CA93">
            <v>1.0000000000000001E-15</v>
          </cell>
        </row>
        <row r="94">
          <cell r="F94">
            <v>1.0000000000000001E-15</v>
          </cell>
          <cell r="G94">
            <v>1.0000000000000001E-15</v>
          </cell>
          <cell r="K94">
            <v>0</v>
          </cell>
          <cell r="M94">
            <v>1.0000000000000001E-15</v>
          </cell>
          <cell r="N94">
            <v>0</v>
          </cell>
          <cell r="O94">
            <v>0</v>
          </cell>
          <cell r="P94">
            <v>0</v>
          </cell>
          <cell r="Q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K94">
            <v>0</v>
          </cell>
          <cell r="AL94">
            <v>0</v>
          </cell>
          <cell r="AM94">
            <v>0</v>
          </cell>
          <cell r="AN94">
            <v>0</v>
          </cell>
          <cell r="AP94">
            <v>0</v>
          </cell>
          <cell r="AQ94">
            <v>0</v>
          </cell>
          <cell r="AR94">
            <v>0</v>
          </cell>
          <cell r="AS94">
            <v>0</v>
          </cell>
          <cell r="AT94">
            <v>0</v>
          </cell>
          <cell r="AU94">
            <v>0</v>
          </cell>
          <cell r="AV94">
            <v>0</v>
          </cell>
          <cell r="AW94">
            <v>0</v>
          </cell>
          <cell r="AX94">
            <v>0</v>
          </cell>
          <cell r="AZ94">
            <v>0</v>
          </cell>
          <cell r="BB94">
            <v>0</v>
          </cell>
          <cell r="BC94">
            <v>0</v>
          </cell>
          <cell r="BD94">
            <v>0</v>
          </cell>
          <cell r="BE94">
            <v>0</v>
          </cell>
          <cell r="BF94">
            <v>0</v>
          </cell>
          <cell r="BG94">
            <v>0</v>
          </cell>
          <cell r="BI94">
            <v>0</v>
          </cell>
          <cell r="BS94">
            <v>0</v>
          </cell>
          <cell r="BT94">
            <v>0</v>
          </cell>
          <cell r="BU94">
            <v>0</v>
          </cell>
          <cell r="BV94">
            <v>0</v>
          </cell>
          <cell r="BX94">
            <v>1.0000000000000001E-15</v>
          </cell>
          <cell r="BY94">
            <v>0</v>
          </cell>
          <cell r="BZ94">
            <v>0</v>
          </cell>
          <cell r="CA94">
            <v>1.0000000000000001E-15</v>
          </cell>
        </row>
        <row r="95">
          <cell r="F95">
            <v>793866</v>
          </cell>
          <cell r="G95">
            <v>793866</v>
          </cell>
          <cell r="H95">
            <v>0</v>
          </cell>
          <cell r="I95">
            <v>0</v>
          </cell>
          <cell r="J95">
            <v>0</v>
          </cell>
          <cell r="K95">
            <v>0</v>
          </cell>
          <cell r="L95">
            <v>0</v>
          </cell>
          <cell r="M95">
            <v>793866</v>
          </cell>
          <cell r="N95">
            <v>37500</v>
          </cell>
          <cell r="O95">
            <v>0</v>
          </cell>
          <cell r="P95">
            <v>0</v>
          </cell>
          <cell r="Q95">
            <v>37500</v>
          </cell>
          <cell r="R95">
            <v>0</v>
          </cell>
          <cell r="S95">
            <v>0</v>
          </cell>
          <cell r="T95">
            <v>0</v>
          </cell>
          <cell r="U95">
            <v>0</v>
          </cell>
          <cell r="V95">
            <v>37500</v>
          </cell>
          <cell r="W95">
            <v>10500</v>
          </cell>
          <cell r="X95">
            <v>0</v>
          </cell>
          <cell r="Y95">
            <v>0</v>
          </cell>
          <cell r="Z95">
            <v>10500</v>
          </cell>
          <cell r="AA95">
            <v>0</v>
          </cell>
          <cell r="AB95">
            <v>0</v>
          </cell>
          <cell r="AC95">
            <v>7500</v>
          </cell>
          <cell r="AD95">
            <v>3000</v>
          </cell>
          <cell r="AE95">
            <v>0</v>
          </cell>
          <cell r="AF95">
            <v>90223</v>
          </cell>
          <cell r="AG95">
            <v>0</v>
          </cell>
          <cell r="AH95">
            <v>0</v>
          </cell>
          <cell r="AI95">
            <v>90223</v>
          </cell>
          <cell r="AJ95">
            <v>90223</v>
          </cell>
          <cell r="AK95">
            <v>76999</v>
          </cell>
          <cell r="AL95">
            <v>0</v>
          </cell>
          <cell r="AM95">
            <v>0</v>
          </cell>
          <cell r="AN95">
            <v>76999</v>
          </cell>
          <cell r="AO95">
            <v>76999</v>
          </cell>
          <cell r="AP95">
            <v>47000</v>
          </cell>
          <cell r="AQ95">
            <v>0</v>
          </cell>
          <cell r="AR95">
            <v>0</v>
          </cell>
          <cell r="AS95">
            <v>47000</v>
          </cell>
          <cell r="AT95">
            <v>47000</v>
          </cell>
          <cell r="AU95">
            <v>205000</v>
          </cell>
          <cell r="AV95">
            <v>0</v>
          </cell>
          <cell r="AW95">
            <v>0</v>
          </cell>
          <cell r="AX95">
            <v>205000</v>
          </cell>
          <cell r="AY95">
            <v>0</v>
          </cell>
          <cell r="AZ95">
            <v>205000</v>
          </cell>
          <cell r="BA95">
            <v>0</v>
          </cell>
          <cell r="BB95">
            <v>326644</v>
          </cell>
          <cell r="BC95">
            <v>0</v>
          </cell>
          <cell r="BD95">
            <v>0</v>
          </cell>
          <cell r="BE95">
            <v>326644</v>
          </cell>
          <cell r="BF95">
            <v>0</v>
          </cell>
          <cell r="BG95">
            <v>0</v>
          </cell>
          <cell r="BH95">
            <v>149644</v>
          </cell>
          <cell r="BI95">
            <v>0</v>
          </cell>
          <cell r="BJ95">
            <v>0</v>
          </cell>
          <cell r="BK95">
            <v>0</v>
          </cell>
          <cell r="BL95">
            <v>0</v>
          </cell>
          <cell r="BM95">
            <v>0</v>
          </cell>
          <cell r="BN95">
            <v>0</v>
          </cell>
          <cell r="BO95">
            <v>0</v>
          </cell>
          <cell r="BP95">
            <v>0</v>
          </cell>
          <cell r="BQ95">
            <v>0</v>
          </cell>
          <cell r="BR95">
            <v>177000</v>
          </cell>
          <cell r="BS95">
            <v>0</v>
          </cell>
          <cell r="BT95">
            <v>0</v>
          </cell>
          <cell r="BU95">
            <v>0</v>
          </cell>
          <cell r="BV95">
            <v>0</v>
          </cell>
          <cell r="BW95">
            <v>0</v>
          </cell>
          <cell r="BX95">
            <v>1.4000000000000005E-14</v>
          </cell>
          <cell r="BY95">
            <v>0</v>
          </cell>
          <cell r="BZ95">
            <v>0</v>
          </cell>
          <cell r="CA95">
            <v>1.4000000000000005E-14</v>
          </cell>
          <cell r="CB95">
            <v>0</v>
          </cell>
          <cell r="CC95">
            <v>0</v>
          </cell>
          <cell r="CD95">
            <v>0</v>
          </cell>
          <cell r="CE95">
            <v>0</v>
          </cell>
          <cell r="CF95">
            <v>0</v>
          </cell>
        </row>
        <row r="97">
          <cell r="F97">
            <v>1.0000000000000001E-15</v>
          </cell>
          <cell r="G97">
            <v>1.0000000000000001E-15</v>
          </cell>
          <cell r="K97">
            <v>0</v>
          </cell>
          <cell r="M97">
            <v>1.0000000000000001E-15</v>
          </cell>
          <cell r="N97">
            <v>0</v>
          </cell>
          <cell r="O97">
            <v>0</v>
          </cell>
          <cell r="P97">
            <v>0</v>
          </cell>
          <cell r="Q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K97">
            <v>0</v>
          </cell>
          <cell r="AL97">
            <v>0</v>
          </cell>
          <cell r="AM97">
            <v>0</v>
          </cell>
          <cell r="AN97">
            <v>0</v>
          </cell>
          <cell r="AP97">
            <v>0</v>
          </cell>
          <cell r="AQ97">
            <v>0</v>
          </cell>
          <cell r="AR97">
            <v>0</v>
          </cell>
          <cell r="AS97">
            <v>0</v>
          </cell>
          <cell r="AT97">
            <v>0</v>
          </cell>
          <cell r="AU97">
            <v>0</v>
          </cell>
          <cell r="AV97">
            <v>0</v>
          </cell>
          <cell r="AW97">
            <v>0</v>
          </cell>
          <cell r="AX97">
            <v>0</v>
          </cell>
          <cell r="AZ97">
            <v>0</v>
          </cell>
          <cell r="BB97">
            <v>0</v>
          </cell>
          <cell r="BC97">
            <v>0</v>
          </cell>
          <cell r="BD97">
            <v>0</v>
          </cell>
          <cell r="BE97">
            <v>0</v>
          </cell>
          <cell r="BF97">
            <v>0</v>
          </cell>
          <cell r="BG97">
            <v>0</v>
          </cell>
          <cell r="BI97">
            <v>0</v>
          </cell>
          <cell r="BS97">
            <v>0</v>
          </cell>
          <cell r="BT97">
            <v>0</v>
          </cell>
          <cell r="BU97">
            <v>0</v>
          </cell>
          <cell r="BV97">
            <v>0</v>
          </cell>
          <cell r="BX97">
            <v>1.0000000000000001E-15</v>
          </cell>
          <cell r="BY97">
            <v>0</v>
          </cell>
          <cell r="BZ97">
            <v>0</v>
          </cell>
          <cell r="CA97">
            <v>1.0000000000000001E-15</v>
          </cell>
        </row>
        <row r="98">
          <cell r="U98" t="str">
            <v xml:space="preserve"> </v>
          </cell>
        </row>
        <row r="99">
          <cell r="F99">
            <v>13830.34</v>
          </cell>
          <cell r="G99">
            <v>13830.34</v>
          </cell>
          <cell r="K99">
            <v>0</v>
          </cell>
          <cell r="M99">
            <v>13830.34</v>
          </cell>
          <cell r="N99">
            <v>1306.625</v>
          </cell>
          <cell r="O99">
            <v>0</v>
          </cell>
          <cell r="P99">
            <v>0</v>
          </cell>
          <cell r="Q99">
            <v>1306.625</v>
          </cell>
          <cell r="U99">
            <v>1155.2750000000001</v>
          </cell>
          <cell r="V99">
            <v>151.35</v>
          </cell>
          <cell r="W99">
            <v>1099.4359999999999</v>
          </cell>
          <cell r="X99">
            <v>0</v>
          </cell>
          <cell r="Y99">
            <v>0</v>
          </cell>
          <cell r="Z99">
            <v>1099.4359999999999</v>
          </cell>
          <cell r="AA99">
            <v>0</v>
          </cell>
          <cell r="AB99">
            <v>924.22</v>
          </cell>
          <cell r="AC99">
            <v>30.27</v>
          </cell>
          <cell r="AD99">
            <v>13.058999999999999</v>
          </cell>
          <cell r="AE99">
            <v>131.887</v>
          </cell>
          <cell r="AF99">
            <v>0</v>
          </cell>
          <cell r="AG99">
            <v>0</v>
          </cell>
          <cell r="AH99">
            <v>0</v>
          </cell>
          <cell r="AI99">
            <v>0</v>
          </cell>
          <cell r="AK99">
            <v>213</v>
          </cell>
          <cell r="AL99">
            <v>0</v>
          </cell>
          <cell r="AM99">
            <v>0</v>
          </cell>
          <cell r="AN99">
            <v>213</v>
          </cell>
          <cell r="AO99">
            <v>213</v>
          </cell>
          <cell r="AP99">
            <v>204.59099999999998</v>
          </cell>
          <cell r="AQ99">
            <v>0</v>
          </cell>
          <cell r="AR99">
            <v>0</v>
          </cell>
          <cell r="AS99">
            <v>204.59099999999998</v>
          </cell>
          <cell r="AT99">
            <v>204.59099999999998</v>
          </cell>
          <cell r="AU99">
            <v>784.88</v>
          </cell>
          <cell r="AV99">
            <v>0</v>
          </cell>
          <cell r="AW99">
            <v>0</v>
          </cell>
          <cell r="AX99">
            <v>784.88</v>
          </cell>
          <cell r="AY99">
            <v>-42.5</v>
          </cell>
          <cell r="AZ99">
            <v>827.38</v>
          </cell>
          <cell r="BB99">
            <v>10221.808000000001</v>
          </cell>
          <cell r="BC99">
            <v>0</v>
          </cell>
          <cell r="BD99">
            <v>0</v>
          </cell>
          <cell r="BE99">
            <v>10221.808000000001</v>
          </cell>
          <cell r="BF99">
            <v>503.62</v>
          </cell>
          <cell r="BG99">
            <v>9473.255000000001</v>
          </cell>
          <cell r="BI99">
            <v>244.93299999999999</v>
          </cell>
          <cell r="BS99">
            <v>0</v>
          </cell>
          <cell r="BT99">
            <v>0</v>
          </cell>
          <cell r="BU99">
            <v>0</v>
          </cell>
          <cell r="BV99">
            <v>0</v>
          </cell>
          <cell r="BX99">
            <v>1.0000000000000001E-15</v>
          </cell>
          <cell r="BY99">
            <v>0</v>
          </cell>
          <cell r="BZ99">
            <v>0</v>
          </cell>
          <cell r="CA99">
            <v>1.0000000000000001E-15</v>
          </cell>
        </row>
        <row r="100">
          <cell r="F100">
            <v>36825.160000000003</v>
          </cell>
          <cell r="G100">
            <v>36825.160000000003</v>
          </cell>
          <cell r="K100">
            <v>0</v>
          </cell>
          <cell r="M100">
            <v>36825.160000000003</v>
          </cell>
          <cell r="N100">
            <v>427.48800000000006</v>
          </cell>
          <cell r="O100">
            <v>0</v>
          </cell>
          <cell r="P100">
            <v>0</v>
          </cell>
          <cell r="Q100">
            <v>427.48800000000006</v>
          </cell>
          <cell r="U100">
            <v>427.48800000000006</v>
          </cell>
          <cell r="V100">
            <v>0</v>
          </cell>
          <cell r="W100">
            <v>533.60490000000004</v>
          </cell>
          <cell r="X100">
            <v>0</v>
          </cell>
          <cell r="Y100">
            <v>0</v>
          </cell>
          <cell r="Z100">
            <v>533.60490000000004</v>
          </cell>
          <cell r="AA100">
            <v>0</v>
          </cell>
          <cell r="AB100">
            <v>341.99040000000002</v>
          </cell>
          <cell r="AC100">
            <v>0</v>
          </cell>
          <cell r="AD100">
            <v>0</v>
          </cell>
          <cell r="AE100">
            <v>191.61449999999999</v>
          </cell>
          <cell r="AF100">
            <v>445.67</v>
          </cell>
          <cell r="AG100">
            <v>0</v>
          </cell>
          <cell r="AH100">
            <v>0</v>
          </cell>
          <cell r="AI100">
            <v>445.67</v>
          </cell>
          <cell r="AJ100">
            <v>445.67</v>
          </cell>
          <cell r="AK100">
            <v>0</v>
          </cell>
          <cell r="AL100">
            <v>0</v>
          </cell>
          <cell r="AM100">
            <v>0</v>
          </cell>
          <cell r="AN100">
            <v>0</v>
          </cell>
          <cell r="AP100">
            <v>0</v>
          </cell>
          <cell r="AQ100">
            <v>0</v>
          </cell>
          <cell r="AR100">
            <v>0</v>
          </cell>
          <cell r="AS100">
            <v>0</v>
          </cell>
          <cell r="AT100">
            <v>0</v>
          </cell>
          <cell r="AU100">
            <v>148.25</v>
          </cell>
          <cell r="AV100">
            <v>0</v>
          </cell>
          <cell r="AW100">
            <v>0</v>
          </cell>
          <cell r="AX100">
            <v>148.25</v>
          </cell>
          <cell r="AY100">
            <v>148.25</v>
          </cell>
          <cell r="AZ100">
            <v>0</v>
          </cell>
          <cell r="BB100">
            <v>8517.3370999999988</v>
          </cell>
          <cell r="BC100">
            <v>0</v>
          </cell>
          <cell r="BD100">
            <v>0</v>
          </cell>
          <cell r="BE100">
            <v>8517.3370999999988</v>
          </cell>
          <cell r="BF100">
            <v>4653.03</v>
          </cell>
          <cell r="BG100">
            <v>3505.4016000000001</v>
          </cell>
          <cell r="BI100">
            <v>355.85550000000001</v>
          </cell>
          <cell r="BJ100">
            <v>3.05</v>
          </cell>
          <cell r="BS100">
            <v>0</v>
          </cell>
          <cell r="BT100">
            <v>0</v>
          </cell>
          <cell r="BU100">
            <v>0</v>
          </cell>
          <cell r="BV100">
            <v>0</v>
          </cell>
          <cell r="BX100">
            <v>26752.81</v>
          </cell>
          <cell r="BY100">
            <v>0</v>
          </cell>
          <cell r="BZ100">
            <v>0</v>
          </cell>
          <cell r="CA100">
            <v>26752.81</v>
          </cell>
          <cell r="CD100">
            <v>900</v>
          </cell>
          <cell r="CF100">
            <v>25852.81</v>
          </cell>
        </row>
        <row r="101">
          <cell r="F101">
            <v>159160.80999999997</v>
          </cell>
          <cell r="G101">
            <v>159075.80999999997</v>
          </cell>
          <cell r="H101">
            <v>85</v>
          </cell>
          <cell r="K101">
            <v>85</v>
          </cell>
          <cell r="M101">
            <v>159160.81</v>
          </cell>
          <cell r="N101">
            <v>7770.8770451577129</v>
          </cell>
          <cell r="O101">
            <v>0</v>
          </cell>
          <cell r="P101">
            <v>4.1500451577144259</v>
          </cell>
          <cell r="Q101">
            <v>7766.726999999999</v>
          </cell>
          <cell r="U101">
            <v>8543.2289999999994</v>
          </cell>
          <cell r="V101">
            <v>-776.50200000000007</v>
          </cell>
          <cell r="W101">
            <v>7795.7130088305512</v>
          </cell>
          <cell r="X101">
            <v>0</v>
          </cell>
          <cell r="Y101">
            <v>4.1633088305506671</v>
          </cell>
          <cell r="Z101">
            <v>7791.5497000000005</v>
          </cell>
          <cell r="AA101">
            <v>0</v>
          </cell>
          <cell r="AB101">
            <v>6834.5832</v>
          </cell>
          <cell r="AC101">
            <v>-155.3004</v>
          </cell>
          <cell r="AD101">
            <v>574.98540000000003</v>
          </cell>
          <cell r="AE101">
            <v>537.28149999999994</v>
          </cell>
          <cell r="AF101">
            <v>5308.3149112288029</v>
          </cell>
          <cell r="AG101">
            <v>0</v>
          </cell>
          <cell r="AH101">
            <v>2.8349112288034246</v>
          </cell>
          <cell r="AI101">
            <v>5305.48</v>
          </cell>
          <cell r="AJ101">
            <v>5305.48</v>
          </cell>
          <cell r="AK101">
            <v>475.56397544730402</v>
          </cell>
          <cell r="AL101">
            <v>0</v>
          </cell>
          <cell r="AM101">
            <v>0.25397544730402449</v>
          </cell>
          <cell r="AN101">
            <v>475.31</v>
          </cell>
          <cell r="AO101">
            <v>475.31</v>
          </cell>
          <cell r="AP101">
            <v>9012.9179584295416</v>
          </cell>
          <cell r="AQ101">
            <v>0</v>
          </cell>
          <cell r="AR101">
            <v>4.8133584295437499</v>
          </cell>
          <cell r="AS101">
            <v>9008.1045999999988</v>
          </cell>
          <cell r="AT101">
            <v>9008.1045999999988</v>
          </cell>
          <cell r="AU101">
            <v>-1422.3372006960451</v>
          </cell>
          <cell r="AV101">
            <v>0</v>
          </cell>
          <cell r="AW101">
            <v>-0.7596006960454893</v>
          </cell>
          <cell r="AX101">
            <v>-1421.5775999999996</v>
          </cell>
          <cell r="AY101">
            <v>2823.3</v>
          </cell>
          <cell r="AZ101">
            <v>-4244.8775999999998</v>
          </cell>
          <cell r="BB101">
            <v>130701.61763802555</v>
          </cell>
          <cell r="BC101">
            <v>0</v>
          </cell>
          <cell r="BD101">
            <v>69.801338025561535</v>
          </cell>
          <cell r="BE101">
            <v>130631.81629999999</v>
          </cell>
          <cell r="BF101">
            <v>1448.7</v>
          </cell>
          <cell r="BG101">
            <v>70054.477799999993</v>
          </cell>
          <cell r="BI101">
            <v>997.80849999999998</v>
          </cell>
          <cell r="BL101">
            <v>58045.83</v>
          </cell>
          <cell r="BP101">
            <v>85</v>
          </cell>
          <cell r="BS101">
            <v>0</v>
          </cell>
          <cell r="BT101">
            <v>0</v>
          </cell>
          <cell r="BU101">
            <v>0</v>
          </cell>
          <cell r="BV101">
            <v>0</v>
          </cell>
          <cell r="BX101">
            <v>-481.85733642343234</v>
          </cell>
          <cell r="BY101">
            <v>0</v>
          </cell>
          <cell r="BZ101">
            <v>-0.25733642343232455</v>
          </cell>
          <cell r="CA101">
            <v>-481.6</v>
          </cell>
          <cell r="CE101">
            <v>-481.6</v>
          </cell>
          <cell r="CF101">
            <v>-481.6</v>
          </cell>
        </row>
        <row r="102">
          <cell r="F102">
            <v>85949.549999999988</v>
          </cell>
          <cell r="G102">
            <v>85949.549999999988</v>
          </cell>
          <cell r="K102">
            <v>0</v>
          </cell>
          <cell r="M102">
            <v>85949.549999999988</v>
          </cell>
          <cell r="N102">
            <v>479</v>
          </cell>
          <cell r="O102">
            <v>0</v>
          </cell>
          <cell r="P102">
            <v>0</v>
          </cell>
          <cell r="Q102">
            <v>479</v>
          </cell>
          <cell r="R102">
            <v>50</v>
          </cell>
          <cell r="T102">
            <v>429</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Z102">
            <v>0</v>
          </cell>
          <cell r="BB102">
            <v>0</v>
          </cell>
          <cell r="BC102">
            <v>0</v>
          </cell>
          <cell r="BD102">
            <v>0</v>
          </cell>
          <cell r="BE102">
            <v>0</v>
          </cell>
          <cell r="BF102">
            <v>0</v>
          </cell>
          <cell r="BG102">
            <v>0</v>
          </cell>
          <cell r="BI102">
            <v>0</v>
          </cell>
          <cell r="BS102">
            <v>0</v>
          </cell>
          <cell r="BT102">
            <v>0</v>
          </cell>
          <cell r="BU102">
            <v>0</v>
          </cell>
          <cell r="BV102">
            <v>0</v>
          </cell>
          <cell r="BX102">
            <v>85470.549999999988</v>
          </cell>
          <cell r="BY102">
            <v>0</v>
          </cell>
          <cell r="BZ102">
            <v>0</v>
          </cell>
          <cell r="CA102">
            <v>85470.549999999988</v>
          </cell>
          <cell r="CD102">
            <v>85470.55</v>
          </cell>
          <cell r="CE102">
            <v>21081.35</v>
          </cell>
          <cell r="CF102">
            <v>-21081.35</v>
          </cell>
        </row>
        <row r="103">
          <cell r="F103">
            <v>11410.27</v>
          </cell>
          <cell r="G103">
            <v>11567.03</v>
          </cell>
          <cell r="H103">
            <v>-156.76</v>
          </cell>
          <cell r="K103">
            <v>-156.76</v>
          </cell>
          <cell r="M103">
            <v>11410.27</v>
          </cell>
          <cell r="N103">
            <v>1086.0029479658999</v>
          </cell>
          <cell r="O103">
            <v>0</v>
          </cell>
          <cell r="P103">
            <v>-14.920052034100371</v>
          </cell>
          <cell r="Q103">
            <v>1100.9230000000002</v>
          </cell>
          <cell r="U103">
            <v>617.27500000000009</v>
          </cell>
          <cell r="V103">
            <v>483.64800000000002</v>
          </cell>
          <cell r="W103">
            <v>1208.5545724132298</v>
          </cell>
          <cell r="X103">
            <v>0</v>
          </cell>
          <cell r="Y103">
            <v>-16.603727586770329</v>
          </cell>
          <cell r="Z103">
            <v>1225.1583000000001</v>
          </cell>
          <cell r="AA103">
            <v>0</v>
          </cell>
          <cell r="AB103">
            <v>493.82</v>
          </cell>
          <cell r="AC103">
            <v>96.729600000000005</v>
          </cell>
          <cell r="AD103">
            <v>19.270199999999999</v>
          </cell>
          <cell r="AE103">
            <v>615.33849999999995</v>
          </cell>
          <cell r="AF103">
            <v>0</v>
          </cell>
          <cell r="AG103">
            <v>0</v>
          </cell>
          <cell r="AH103">
            <v>0</v>
          </cell>
          <cell r="AI103">
            <v>0</v>
          </cell>
          <cell r="AK103">
            <v>0</v>
          </cell>
          <cell r="AL103">
            <v>0</v>
          </cell>
          <cell r="AM103">
            <v>0</v>
          </cell>
          <cell r="AN103">
            <v>0</v>
          </cell>
          <cell r="AP103">
            <v>297.80835970391706</v>
          </cell>
          <cell r="AQ103">
            <v>0</v>
          </cell>
          <cell r="AR103">
            <v>-4.0914402960829177</v>
          </cell>
          <cell r="AS103">
            <v>301.89979999999997</v>
          </cell>
          <cell r="AT103">
            <v>301.89979999999997</v>
          </cell>
          <cell r="AU103">
            <v>2697.5619439085053</v>
          </cell>
          <cell r="AV103">
            <v>0</v>
          </cell>
          <cell r="AW103">
            <v>-37.060456091494522</v>
          </cell>
          <cell r="AX103">
            <v>2734.6223999999997</v>
          </cell>
          <cell r="AY103">
            <v>90.68</v>
          </cell>
          <cell r="AZ103">
            <v>2643.9423999999999</v>
          </cell>
          <cell r="BB103">
            <v>6120.3421760084484</v>
          </cell>
          <cell r="BC103">
            <v>0</v>
          </cell>
          <cell r="BD103">
            <v>-84.084323991551841</v>
          </cell>
          <cell r="BE103">
            <v>6204.4265000000005</v>
          </cell>
          <cell r="BF103">
            <v>0</v>
          </cell>
          <cell r="BG103">
            <v>5061.6550000000007</v>
          </cell>
          <cell r="BI103">
            <v>1142.7715000000001</v>
          </cell>
          <cell r="BS103">
            <v>0</v>
          </cell>
          <cell r="BT103">
            <v>0</v>
          </cell>
          <cell r="BU103">
            <v>0</v>
          </cell>
          <cell r="BV103">
            <v>0</v>
          </cell>
          <cell r="BX103">
            <v>9.8644768795447076E-16</v>
          </cell>
          <cell r="BY103">
            <v>0</v>
          </cell>
          <cell r="BZ103">
            <v>-1.3552312045529405E-17</v>
          </cell>
          <cell r="CA103">
            <v>1.0000000000000001E-15</v>
          </cell>
        </row>
        <row r="104">
          <cell r="F104">
            <v>581</v>
          </cell>
          <cell r="G104">
            <v>581</v>
          </cell>
          <cell r="K104">
            <v>0</v>
          </cell>
          <cell r="M104">
            <v>581</v>
          </cell>
          <cell r="N104">
            <v>67.900000000000006</v>
          </cell>
          <cell r="O104">
            <v>0</v>
          </cell>
          <cell r="P104">
            <v>0</v>
          </cell>
          <cell r="Q104">
            <v>67.900000000000006</v>
          </cell>
          <cell r="U104">
            <v>38.5</v>
          </cell>
          <cell r="V104">
            <v>29.4</v>
          </cell>
          <cell r="W104">
            <v>36.68</v>
          </cell>
          <cell r="X104">
            <v>0</v>
          </cell>
          <cell r="Y104">
            <v>0</v>
          </cell>
          <cell r="Z104">
            <v>36.68</v>
          </cell>
          <cell r="AA104">
            <v>0</v>
          </cell>
          <cell r="AB104">
            <v>30.8</v>
          </cell>
          <cell r="AC104">
            <v>5.88</v>
          </cell>
          <cell r="AD104">
            <v>0</v>
          </cell>
          <cell r="AE104">
            <v>0</v>
          </cell>
          <cell r="AF104">
            <v>0</v>
          </cell>
          <cell r="AG104">
            <v>0</v>
          </cell>
          <cell r="AH104">
            <v>0</v>
          </cell>
          <cell r="AI104">
            <v>0</v>
          </cell>
          <cell r="AK104">
            <v>0</v>
          </cell>
          <cell r="AL104">
            <v>0</v>
          </cell>
          <cell r="AM104">
            <v>0</v>
          </cell>
          <cell r="AN104">
            <v>0</v>
          </cell>
          <cell r="AP104">
            <v>0</v>
          </cell>
          <cell r="AQ104">
            <v>0</v>
          </cell>
          <cell r="AR104">
            <v>0</v>
          </cell>
          <cell r="AS104">
            <v>0</v>
          </cell>
          <cell r="AT104">
            <v>0</v>
          </cell>
          <cell r="AU104">
            <v>160.72</v>
          </cell>
          <cell r="AV104">
            <v>0</v>
          </cell>
          <cell r="AW104">
            <v>0</v>
          </cell>
          <cell r="AX104">
            <v>160.72</v>
          </cell>
          <cell r="AZ104">
            <v>160.72</v>
          </cell>
          <cell r="BB104">
            <v>315.70000000000005</v>
          </cell>
          <cell r="BC104">
            <v>0</v>
          </cell>
          <cell r="BD104">
            <v>0</v>
          </cell>
          <cell r="BE104">
            <v>315.70000000000005</v>
          </cell>
          <cell r="BF104">
            <v>0</v>
          </cell>
          <cell r="BG104">
            <v>315.70000000000005</v>
          </cell>
          <cell r="BI104">
            <v>0</v>
          </cell>
          <cell r="BS104">
            <v>0</v>
          </cell>
          <cell r="BT104">
            <v>0</v>
          </cell>
          <cell r="BU104">
            <v>0</v>
          </cell>
          <cell r="BV104">
            <v>0</v>
          </cell>
          <cell r="BX104">
            <v>1.0000000000000001E-15</v>
          </cell>
          <cell r="BY104">
            <v>0</v>
          </cell>
          <cell r="BZ104">
            <v>0</v>
          </cell>
          <cell r="CA104">
            <v>1.0000000000000001E-15</v>
          </cell>
        </row>
        <row r="105">
          <cell r="F105">
            <v>307757.13</v>
          </cell>
          <cell r="G105">
            <v>307828.89</v>
          </cell>
          <cell r="H105">
            <v>-71.759999999999991</v>
          </cell>
          <cell r="I105">
            <v>0</v>
          </cell>
          <cell r="J105">
            <v>0</v>
          </cell>
          <cell r="K105">
            <v>-71.759999999999991</v>
          </cell>
          <cell r="L105">
            <v>0</v>
          </cell>
          <cell r="M105">
            <v>307757.13</v>
          </cell>
          <cell r="N105">
            <v>11137.892993123613</v>
          </cell>
          <cell r="O105">
            <v>0</v>
          </cell>
          <cell r="P105">
            <v>-10.770006876385946</v>
          </cell>
          <cell r="Q105">
            <v>11148.662999999999</v>
          </cell>
          <cell r="R105">
            <v>50</v>
          </cell>
          <cell r="S105">
            <v>0</v>
          </cell>
          <cell r="T105">
            <v>429</v>
          </cell>
          <cell r="U105">
            <v>10781.767</v>
          </cell>
          <cell r="V105">
            <v>-112.10400000000001</v>
          </cell>
          <cell r="W105">
            <v>10673.988481243781</v>
          </cell>
          <cell r="X105">
            <v>0</v>
          </cell>
          <cell r="Y105">
            <v>-12.440418756219662</v>
          </cell>
          <cell r="Z105">
            <v>10686.428899999999</v>
          </cell>
          <cell r="AA105">
            <v>0</v>
          </cell>
          <cell r="AB105">
            <v>8625.4135999999999</v>
          </cell>
          <cell r="AC105">
            <v>-22.420799999999996</v>
          </cell>
          <cell r="AD105">
            <v>607.31460000000004</v>
          </cell>
          <cell r="AE105">
            <v>1476.1214999999997</v>
          </cell>
          <cell r="AF105">
            <v>5753.984911228803</v>
          </cell>
          <cell r="AG105">
            <v>0</v>
          </cell>
          <cell r="AH105">
            <v>2.8349112288034246</v>
          </cell>
          <cell r="AI105">
            <v>5751.15</v>
          </cell>
          <cell r="AJ105">
            <v>5751.15</v>
          </cell>
          <cell r="AK105">
            <v>688.56397544730407</v>
          </cell>
          <cell r="AL105">
            <v>0</v>
          </cell>
          <cell r="AM105">
            <v>0.25397544730402449</v>
          </cell>
          <cell r="AN105">
            <v>688.31</v>
          </cell>
          <cell r="AO105">
            <v>688.31</v>
          </cell>
          <cell r="AP105">
            <v>9515.3173181334587</v>
          </cell>
          <cell r="AQ105">
            <v>0</v>
          </cell>
          <cell r="AR105">
            <v>0.72191813346083222</v>
          </cell>
          <cell r="AS105">
            <v>9514.5953999999983</v>
          </cell>
          <cell r="AT105">
            <v>9514.5953999999983</v>
          </cell>
          <cell r="AU105">
            <v>2369.0747432124599</v>
          </cell>
          <cell r="AV105">
            <v>0</v>
          </cell>
          <cell r="AW105">
            <v>-37.820056787540011</v>
          </cell>
          <cell r="AX105">
            <v>2406.8948</v>
          </cell>
          <cell r="AY105">
            <v>3019.73</v>
          </cell>
          <cell r="AZ105">
            <v>-612.83519999999976</v>
          </cell>
          <cell r="BA105">
            <v>0</v>
          </cell>
          <cell r="BB105">
            <v>155876.804914034</v>
          </cell>
          <cell r="BC105">
            <v>0</v>
          </cell>
          <cell r="BD105">
            <v>-14.282985965990306</v>
          </cell>
          <cell r="BE105">
            <v>155891.08790000001</v>
          </cell>
          <cell r="BF105">
            <v>6605.3499999999995</v>
          </cell>
          <cell r="BG105">
            <v>88410.489399999991</v>
          </cell>
          <cell r="BH105">
            <v>0</v>
          </cell>
          <cell r="BI105">
            <v>2741.3685</v>
          </cell>
          <cell r="BJ105">
            <v>3.05</v>
          </cell>
          <cell r="BK105">
            <v>0</v>
          </cell>
          <cell r="BL105">
            <v>58045.83</v>
          </cell>
          <cell r="BM105">
            <v>0</v>
          </cell>
          <cell r="BN105">
            <v>0</v>
          </cell>
          <cell r="BO105">
            <v>0</v>
          </cell>
          <cell r="BP105">
            <v>85</v>
          </cell>
          <cell r="BQ105">
            <v>0</v>
          </cell>
          <cell r="BR105">
            <v>0</v>
          </cell>
          <cell r="BS105">
            <v>0</v>
          </cell>
          <cell r="BT105">
            <v>0</v>
          </cell>
          <cell r="BU105">
            <v>0</v>
          </cell>
          <cell r="BV105">
            <v>0</v>
          </cell>
          <cell r="BW105">
            <v>0</v>
          </cell>
          <cell r="BX105">
            <v>111741.50266357655</v>
          </cell>
          <cell r="BY105">
            <v>0</v>
          </cell>
          <cell r="BZ105">
            <v>-0.25733642343232455</v>
          </cell>
          <cell r="CA105">
            <v>111741.75999999999</v>
          </cell>
          <cell r="CB105">
            <v>0</v>
          </cell>
          <cell r="CC105">
            <v>0</v>
          </cell>
          <cell r="CD105">
            <v>86370.55</v>
          </cell>
          <cell r="CE105">
            <v>20599.75</v>
          </cell>
          <cell r="CF105">
            <v>4771.4600000000028</v>
          </cell>
        </row>
        <row r="107">
          <cell r="F107">
            <v>3809</v>
          </cell>
          <cell r="G107">
            <v>1.0000000000000001E-15</v>
          </cell>
          <cell r="H107">
            <v>3809</v>
          </cell>
          <cell r="K107">
            <v>3809</v>
          </cell>
          <cell r="M107">
            <v>3809</v>
          </cell>
          <cell r="N107">
            <v>0</v>
          </cell>
          <cell r="O107">
            <v>0</v>
          </cell>
          <cell r="P107">
            <v>0</v>
          </cell>
          <cell r="Q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K107">
            <v>0</v>
          </cell>
          <cell r="AL107">
            <v>0</v>
          </cell>
          <cell r="AM107">
            <v>0</v>
          </cell>
          <cell r="AN107">
            <v>0</v>
          </cell>
          <cell r="AP107">
            <v>0</v>
          </cell>
          <cell r="AQ107">
            <v>0</v>
          </cell>
          <cell r="AR107">
            <v>0</v>
          </cell>
          <cell r="AS107">
            <v>0</v>
          </cell>
          <cell r="AT107">
            <v>0</v>
          </cell>
          <cell r="AU107">
            <v>0</v>
          </cell>
          <cell r="AV107">
            <v>0</v>
          </cell>
          <cell r="AW107">
            <v>0</v>
          </cell>
          <cell r="AX107">
            <v>0</v>
          </cell>
          <cell r="AZ107">
            <v>0</v>
          </cell>
          <cell r="BB107">
            <v>0</v>
          </cell>
          <cell r="BC107">
            <v>0</v>
          </cell>
          <cell r="BD107">
            <v>0</v>
          </cell>
          <cell r="BE107">
            <v>0</v>
          </cell>
          <cell r="BF107">
            <v>0</v>
          </cell>
          <cell r="BG107">
            <v>0</v>
          </cell>
          <cell r="BI107">
            <v>0</v>
          </cell>
          <cell r="BS107">
            <v>0</v>
          </cell>
          <cell r="BT107">
            <v>0</v>
          </cell>
          <cell r="BU107">
            <v>0</v>
          </cell>
          <cell r="BV107">
            <v>0</v>
          </cell>
          <cell r="BX107">
            <v>3809</v>
          </cell>
          <cell r="BY107">
            <v>0</v>
          </cell>
          <cell r="BZ107">
            <v>3809</v>
          </cell>
          <cell r="CA107">
            <v>1.0000000000000001E-15</v>
          </cell>
        </row>
        <row r="108">
          <cell r="F108">
            <v>1.0000000000000001E-15</v>
          </cell>
          <cell r="G108">
            <v>1.0000000000000001E-15</v>
          </cell>
          <cell r="K108">
            <v>0</v>
          </cell>
          <cell r="M108">
            <v>1.0000000000000001E-15</v>
          </cell>
          <cell r="N108">
            <v>0</v>
          </cell>
          <cell r="O108">
            <v>0</v>
          </cell>
          <cell r="P108">
            <v>0</v>
          </cell>
          <cell r="Q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K108">
            <v>0</v>
          </cell>
          <cell r="AL108">
            <v>0</v>
          </cell>
          <cell r="AM108">
            <v>0</v>
          </cell>
          <cell r="AN108">
            <v>0</v>
          </cell>
          <cell r="AP108">
            <v>0</v>
          </cell>
          <cell r="AQ108">
            <v>0</v>
          </cell>
          <cell r="AR108">
            <v>0</v>
          </cell>
          <cell r="AS108">
            <v>0</v>
          </cell>
          <cell r="AT108">
            <v>0</v>
          </cell>
          <cell r="AU108">
            <v>0</v>
          </cell>
          <cell r="AV108">
            <v>0</v>
          </cell>
          <cell r="AW108">
            <v>0</v>
          </cell>
          <cell r="AX108">
            <v>0</v>
          </cell>
          <cell r="AZ108">
            <v>0</v>
          </cell>
          <cell r="BB108">
            <v>0</v>
          </cell>
          <cell r="BC108">
            <v>0</v>
          </cell>
          <cell r="BD108">
            <v>0</v>
          </cell>
          <cell r="BE108">
            <v>0</v>
          </cell>
          <cell r="BF108">
            <v>0</v>
          </cell>
          <cell r="BG108">
            <v>0</v>
          </cell>
          <cell r="BI108">
            <v>0</v>
          </cell>
          <cell r="BS108">
            <v>0</v>
          </cell>
          <cell r="BT108">
            <v>0</v>
          </cell>
          <cell r="BU108">
            <v>0</v>
          </cell>
          <cell r="BV108">
            <v>0</v>
          </cell>
          <cell r="BX108">
            <v>1.0000000000000001E-15</v>
          </cell>
          <cell r="BY108">
            <v>0</v>
          </cell>
          <cell r="BZ108">
            <v>0</v>
          </cell>
          <cell r="CA108">
            <v>1.0000000000000001E-15</v>
          </cell>
        </row>
        <row r="109">
          <cell r="F109">
            <v>1.0000000000000001E-15</v>
          </cell>
          <cell r="G109">
            <v>1.0000000000000001E-15</v>
          </cell>
          <cell r="K109">
            <v>0</v>
          </cell>
          <cell r="M109">
            <v>1.0000000000000001E-15</v>
          </cell>
          <cell r="N109">
            <v>0</v>
          </cell>
          <cell r="O109">
            <v>0</v>
          </cell>
          <cell r="P109">
            <v>0</v>
          </cell>
          <cell r="Q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K109">
            <v>0</v>
          </cell>
          <cell r="AL109">
            <v>0</v>
          </cell>
          <cell r="AM109">
            <v>0</v>
          </cell>
          <cell r="AN109">
            <v>0</v>
          </cell>
          <cell r="AP109">
            <v>0</v>
          </cell>
          <cell r="AQ109">
            <v>0</v>
          </cell>
          <cell r="AR109">
            <v>0</v>
          </cell>
          <cell r="AS109">
            <v>0</v>
          </cell>
          <cell r="AT109">
            <v>0</v>
          </cell>
          <cell r="AU109">
            <v>0</v>
          </cell>
          <cell r="AV109">
            <v>0</v>
          </cell>
          <cell r="AW109">
            <v>0</v>
          </cell>
          <cell r="AX109">
            <v>0</v>
          </cell>
          <cell r="AZ109">
            <v>0</v>
          </cell>
          <cell r="BB109">
            <v>0</v>
          </cell>
          <cell r="BC109">
            <v>0</v>
          </cell>
          <cell r="BD109">
            <v>0</v>
          </cell>
          <cell r="BE109">
            <v>0</v>
          </cell>
          <cell r="BF109">
            <v>0</v>
          </cell>
          <cell r="BG109">
            <v>0</v>
          </cell>
          <cell r="BI109">
            <v>0</v>
          </cell>
          <cell r="BS109">
            <v>0</v>
          </cell>
          <cell r="BT109">
            <v>0</v>
          </cell>
          <cell r="BU109">
            <v>0</v>
          </cell>
          <cell r="BV109">
            <v>0</v>
          </cell>
          <cell r="BX109">
            <v>1.0000000000000001E-15</v>
          </cell>
          <cell r="BY109">
            <v>0</v>
          </cell>
          <cell r="BZ109">
            <v>0</v>
          </cell>
          <cell r="CA109">
            <v>1.0000000000000001E-15</v>
          </cell>
        </row>
        <row r="110">
          <cell r="F110">
            <v>89967.599999999991</v>
          </cell>
          <cell r="G110">
            <v>89967.599999999991</v>
          </cell>
          <cell r="K110">
            <v>0</v>
          </cell>
          <cell r="L110">
            <v>9996</v>
          </cell>
          <cell r="M110">
            <v>99963.599999999991</v>
          </cell>
          <cell r="N110">
            <v>99963.599999999991</v>
          </cell>
          <cell r="O110">
            <v>9996</v>
          </cell>
          <cell r="P110">
            <v>0</v>
          </cell>
          <cell r="Q110">
            <v>89967.599999999991</v>
          </cell>
          <cell r="R110">
            <v>4413.09</v>
          </cell>
          <cell r="S110">
            <v>85554.51</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K110">
            <v>0</v>
          </cell>
          <cell r="AL110">
            <v>0</v>
          </cell>
          <cell r="AM110">
            <v>0</v>
          </cell>
          <cell r="AN110">
            <v>0</v>
          </cell>
          <cell r="AP110">
            <v>0</v>
          </cell>
          <cell r="AQ110">
            <v>0</v>
          </cell>
          <cell r="AR110">
            <v>0</v>
          </cell>
          <cell r="AS110">
            <v>0</v>
          </cell>
          <cell r="AT110">
            <v>0</v>
          </cell>
          <cell r="AU110">
            <v>0</v>
          </cell>
          <cell r="AV110">
            <v>0</v>
          </cell>
          <cell r="AW110">
            <v>0</v>
          </cell>
          <cell r="AX110">
            <v>0</v>
          </cell>
          <cell r="AZ110">
            <v>0</v>
          </cell>
          <cell r="BB110">
            <v>0</v>
          </cell>
          <cell r="BC110">
            <v>0</v>
          </cell>
          <cell r="BD110">
            <v>0</v>
          </cell>
          <cell r="BE110">
            <v>0</v>
          </cell>
          <cell r="BF110">
            <v>0</v>
          </cell>
          <cell r="BG110">
            <v>0</v>
          </cell>
          <cell r="BI110">
            <v>0</v>
          </cell>
          <cell r="BS110">
            <v>0</v>
          </cell>
          <cell r="BT110">
            <v>0</v>
          </cell>
          <cell r="BU110">
            <v>0</v>
          </cell>
          <cell r="BV110">
            <v>0</v>
          </cell>
          <cell r="BX110">
            <v>1.1111066650660906E-15</v>
          </cell>
          <cell r="BY110">
            <v>1.1110666506609047E-16</v>
          </cell>
          <cell r="BZ110">
            <v>0</v>
          </cell>
          <cell r="CA110">
            <v>1.0000000000000001E-15</v>
          </cell>
        </row>
        <row r="111">
          <cell r="F111">
            <v>1.0000000000000001E-15</v>
          </cell>
          <cell r="G111">
            <v>1.0000000000000001E-15</v>
          </cell>
          <cell r="K111">
            <v>0</v>
          </cell>
          <cell r="M111">
            <v>1.0000000000000001E-15</v>
          </cell>
          <cell r="N111">
            <v>0</v>
          </cell>
          <cell r="O111">
            <v>0</v>
          </cell>
          <cell r="P111">
            <v>0</v>
          </cell>
          <cell r="Q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K111">
            <v>0</v>
          </cell>
          <cell r="AL111">
            <v>0</v>
          </cell>
          <cell r="AM111">
            <v>0</v>
          </cell>
          <cell r="AN111">
            <v>0</v>
          </cell>
          <cell r="AP111">
            <v>0</v>
          </cell>
          <cell r="AQ111">
            <v>0</v>
          </cell>
          <cell r="AR111">
            <v>0</v>
          </cell>
          <cell r="AS111">
            <v>0</v>
          </cell>
          <cell r="AT111">
            <v>0</v>
          </cell>
          <cell r="AU111">
            <v>0</v>
          </cell>
          <cell r="AV111">
            <v>0</v>
          </cell>
          <cell r="AW111">
            <v>0</v>
          </cell>
          <cell r="AX111">
            <v>0</v>
          </cell>
          <cell r="AZ111">
            <v>0</v>
          </cell>
          <cell r="BB111">
            <v>0</v>
          </cell>
          <cell r="BC111">
            <v>0</v>
          </cell>
          <cell r="BD111">
            <v>0</v>
          </cell>
          <cell r="BE111">
            <v>0</v>
          </cell>
          <cell r="BF111">
            <v>0</v>
          </cell>
          <cell r="BG111">
            <v>0</v>
          </cell>
          <cell r="BI111">
            <v>0</v>
          </cell>
          <cell r="BS111">
            <v>0</v>
          </cell>
          <cell r="BT111">
            <v>0</v>
          </cell>
          <cell r="BU111">
            <v>0</v>
          </cell>
          <cell r="BV111">
            <v>0</v>
          </cell>
          <cell r="BX111">
            <v>1.0000000000000001E-15</v>
          </cell>
          <cell r="BY111">
            <v>0</v>
          </cell>
          <cell r="BZ111">
            <v>0</v>
          </cell>
          <cell r="CA111">
            <v>1.0000000000000001E-15</v>
          </cell>
        </row>
        <row r="112">
          <cell r="F112">
            <v>31387.65</v>
          </cell>
          <cell r="G112">
            <v>31387.65</v>
          </cell>
          <cell r="K112">
            <v>0</v>
          </cell>
          <cell r="L112">
            <v>1203</v>
          </cell>
          <cell r="M112">
            <v>32590.65</v>
          </cell>
          <cell r="N112">
            <v>20175.283693339577</v>
          </cell>
          <cell r="O112">
            <v>744.71869333957773</v>
          </cell>
          <cell r="P112">
            <v>0</v>
          </cell>
          <cell r="Q112">
            <v>19430.564999999999</v>
          </cell>
          <cell r="T112">
            <v>18196</v>
          </cell>
          <cell r="U112">
            <v>1234.5650000000001</v>
          </cell>
          <cell r="V112">
            <v>0</v>
          </cell>
          <cell r="W112">
            <v>1326.413128214441</v>
          </cell>
          <cell r="X112">
            <v>48.961128214441025</v>
          </cell>
          <cell r="Y112">
            <v>0</v>
          </cell>
          <cell r="Z112">
            <v>1277.452</v>
          </cell>
          <cell r="AA112">
            <v>0</v>
          </cell>
          <cell r="AB112">
            <v>987.65200000000004</v>
          </cell>
          <cell r="AC112">
            <v>0</v>
          </cell>
          <cell r="AD112">
            <v>0</v>
          </cell>
          <cell r="AE112">
            <v>289.79999999999995</v>
          </cell>
          <cell r="AF112">
            <v>0</v>
          </cell>
          <cell r="AG112">
            <v>0</v>
          </cell>
          <cell r="AH112">
            <v>0</v>
          </cell>
          <cell r="AI112">
            <v>0</v>
          </cell>
          <cell r="AK112">
            <v>18.689889176156864</v>
          </cell>
          <cell r="AL112">
            <v>0.68988917615686418</v>
          </cell>
          <cell r="AM112">
            <v>0</v>
          </cell>
          <cell r="AN112">
            <v>18</v>
          </cell>
          <cell r="AO112">
            <v>18</v>
          </cell>
          <cell r="AP112">
            <v>0</v>
          </cell>
          <cell r="AQ112">
            <v>0</v>
          </cell>
          <cell r="AR112">
            <v>0</v>
          </cell>
          <cell r="AS112">
            <v>0</v>
          </cell>
          <cell r="AT112">
            <v>0</v>
          </cell>
          <cell r="AU112">
            <v>0</v>
          </cell>
          <cell r="AV112">
            <v>0</v>
          </cell>
          <cell r="AW112">
            <v>0</v>
          </cell>
          <cell r="AX112">
            <v>0</v>
          </cell>
          <cell r="AZ112">
            <v>0</v>
          </cell>
          <cell r="BB112">
            <v>11070.263289269826</v>
          </cell>
          <cell r="BC112">
            <v>408.63028926982435</v>
          </cell>
          <cell r="BD112">
            <v>0</v>
          </cell>
          <cell r="BE112">
            <v>10661.633000000002</v>
          </cell>
          <cell r="BF112">
            <v>0</v>
          </cell>
          <cell r="BG112">
            <v>10123.433000000001</v>
          </cell>
          <cell r="BI112">
            <v>538.20000000000005</v>
          </cell>
          <cell r="BS112">
            <v>0</v>
          </cell>
          <cell r="BT112">
            <v>0</v>
          </cell>
          <cell r="BU112">
            <v>0</v>
          </cell>
          <cell r="BV112">
            <v>0</v>
          </cell>
          <cell r="BX112">
            <v>1.0383271764531593E-15</v>
          </cell>
          <cell r="BY112">
            <v>3.8327176453159129E-17</v>
          </cell>
          <cell r="BZ112">
            <v>0</v>
          </cell>
          <cell r="CA112">
            <v>1.0000000000000001E-15</v>
          </cell>
        </row>
        <row r="113">
          <cell r="F113">
            <v>7500</v>
          </cell>
          <cell r="G113">
            <v>7500</v>
          </cell>
          <cell r="K113">
            <v>0</v>
          </cell>
          <cell r="M113">
            <v>7500</v>
          </cell>
          <cell r="N113">
            <v>7500</v>
          </cell>
          <cell r="O113">
            <v>0</v>
          </cell>
          <cell r="P113">
            <v>0</v>
          </cell>
          <cell r="Q113">
            <v>7500</v>
          </cell>
          <cell r="R113">
            <v>7500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Z113">
            <v>0</v>
          </cell>
          <cell r="BB113">
            <v>0</v>
          </cell>
          <cell r="BC113">
            <v>0</v>
          </cell>
          <cell r="BD113">
            <v>0</v>
          </cell>
          <cell r="BE113">
            <v>0</v>
          </cell>
          <cell r="BF113">
            <v>0</v>
          </cell>
          <cell r="BG113">
            <v>0</v>
          </cell>
          <cell r="BI113">
            <v>0</v>
          </cell>
          <cell r="BS113">
            <v>0</v>
          </cell>
          <cell r="BT113">
            <v>0</v>
          </cell>
          <cell r="BU113">
            <v>0</v>
          </cell>
          <cell r="BV113">
            <v>0</v>
          </cell>
          <cell r="BX113">
            <v>1.0000000000000001E-15</v>
          </cell>
          <cell r="BY113">
            <v>0</v>
          </cell>
          <cell r="BZ113">
            <v>0</v>
          </cell>
          <cell r="CA113">
            <v>1.0000000000000001E-15</v>
          </cell>
        </row>
        <row r="114">
          <cell r="F114">
            <v>1.0000000000000001E-15</v>
          </cell>
          <cell r="G114">
            <v>1.0000000000000001E-15</v>
          </cell>
          <cell r="K114">
            <v>0</v>
          </cell>
          <cell r="M114">
            <v>1.0000000000000001E-15</v>
          </cell>
          <cell r="N114">
            <v>0</v>
          </cell>
          <cell r="O114">
            <v>0</v>
          </cell>
          <cell r="P114">
            <v>0</v>
          </cell>
          <cell r="Q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Z114">
            <v>0</v>
          </cell>
          <cell r="BB114">
            <v>0</v>
          </cell>
          <cell r="BC114">
            <v>0</v>
          </cell>
          <cell r="BD114">
            <v>0</v>
          </cell>
          <cell r="BE114">
            <v>0</v>
          </cell>
          <cell r="BF114">
            <v>0</v>
          </cell>
          <cell r="BG114">
            <v>0</v>
          </cell>
          <cell r="BI114">
            <v>0</v>
          </cell>
          <cell r="BS114">
            <v>0</v>
          </cell>
          <cell r="BT114">
            <v>0</v>
          </cell>
          <cell r="BU114">
            <v>0</v>
          </cell>
          <cell r="BV114">
            <v>0</v>
          </cell>
          <cell r="BX114">
            <v>1.0000000000000001E-15</v>
          </cell>
          <cell r="BY114">
            <v>0</v>
          </cell>
          <cell r="BZ114">
            <v>0</v>
          </cell>
          <cell r="CA114">
            <v>1.0000000000000001E-15</v>
          </cell>
        </row>
        <row r="115">
          <cell r="F115">
            <v>1.0000000000000001E-15</v>
          </cell>
          <cell r="G115">
            <v>1.0000000000000001E-15</v>
          </cell>
          <cell r="K115">
            <v>0</v>
          </cell>
          <cell r="M115">
            <v>1.0000000000000001E-15</v>
          </cell>
          <cell r="N115">
            <v>0</v>
          </cell>
          <cell r="O115">
            <v>0</v>
          </cell>
          <cell r="P115">
            <v>0</v>
          </cell>
          <cell r="Q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K115">
            <v>0</v>
          </cell>
          <cell r="AL115">
            <v>0</v>
          </cell>
          <cell r="AM115">
            <v>0</v>
          </cell>
          <cell r="AN115">
            <v>0</v>
          </cell>
          <cell r="AP115">
            <v>0</v>
          </cell>
          <cell r="AQ115">
            <v>0</v>
          </cell>
          <cell r="AR115">
            <v>0</v>
          </cell>
          <cell r="AS115">
            <v>0</v>
          </cell>
          <cell r="AT115">
            <v>0</v>
          </cell>
          <cell r="AU115">
            <v>0</v>
          </cell>
          <cell r="AV115">
            <v>0</v>
          </cell>
          <cell r="AW115">
            <v>0</v>
          </cell>
          <cell r="AX115">
            <v>0</v>
          </cell>
          <cell r="AZ115">
            <v>0</v>
          </cell>
          <cell r="BB115">
            <v>0</v>
          </cell>
          <cell r="BC115">
            <v>0</v>
          </cell>
          <cell r="BD115">
            <v>0</v>
          </cell>
          <cell r="BE115">
            <v>0</v>
          </cell>
          <cell r="BF115">
            <v>0</v>
          </cell>
          <cell r="BG115">
            <v>0</v>
          </cell>
          <cell r="BI115">
            <v>0</v>
          </cell>
          <cell r="BS115">
            <v>0</v>
          </cell>
          <cell r="BT115">
            <v>0</v>
          </cell>
          <cell r="BU115">
            <v>0</v>
          </cell>
          <cell r="BV115">
            <v>0</v>
          </cell>
          <cell r="BX115">
            <v>1.0000000000000001E-15</v>
          </cell>
          <cell r="BY115">
            <v>0</v>
          </cell>
          <cell r="BZ115">
            <v>0</v>
          </cell>
          <cell r="CA115">
            <v>1.0000000000000001E-15</v>
          </cell>
        </row>
        <row r="116">
          <cell r="F116">
            <v>1.0000000000000001E-15</v>
          </cell>
          <cell r="G116">
            <v>1.0000000000000001E-15</v>
          </cell>
          <cell r="K116">
            <v>0</v>
          </cell>
          <cell r="L116">
            <v>27247.279999999999</v>
          </cell>
          <cell r="M116">
            <v>27247.279999999999</v>
          </cell>
          <cell r="N116">
            <v>0</v>
          </cell>
          <cell r="O116">
            <v>0</v>
          </cell>
          <cell r="P116">
            <v>0</v>
          </cell>
          <cell r="Q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K116">
            <v>0</v>
          </cell>
          <cell r="AL116">
            <v>0</v>
          </cell>
          <cell r="AM116">
            <v>0</v>
          </cell>
          <cell r="AN116">
            <v>0</v>
          </cell>
          <cell r="AP116">
            <v>0</v>
          </cell>
          <cell r="AQ116">
            <v>0</v>
          </cell>
          <cell r="AR116">
            <v>0</v>
          </cell>
          <cell r="AS116">
            <v>0</v>
          </cell>
          <cell r="AT116">
            <v>0</v>
          </cell>
          <cell r="AU116">
            <v>0</v>
          </cell>
          <cell r="AV116">
            <v>0</v>
          </cell>
          <cell r="AW116">
            <v>0</v>
          </cell>
          <cell r="AX116">
            <v>0</v>
          </cell>
          <cell r="AZ116">
            <v>0</v>
          </cell>
          <cell r="BB116">
            <v>0</v>
          </cell>
          <cell r="BC116">
            <v>0</v>
          </cell>
          <cell r="BD116">
            <v>0</v>
          </cell>
          <cell r="BE116">
            <v>0</v>
          </cell>
          <cell r="BF116">
            <v>0</v>
          </cell>
          <cell r="BG116">
            <v>0</v>
          </cell>
          <cell r="BI116">
            <v>0</v>
          </cell>
          <cell r="BS116">
            <v>0</v>
          </cell>
          <cell r="BT116">
            <v>0</v>
          </cell>
          <cell r="BU116">
            <v>0</v>
          </cell>
          <cell r="BV116">
            <v>0</v>
          </cell>
          <cell r="BX116">
            <v>27247.279999999999</v>
          </cell>
          <cell r="BY116">
            <v>27247.279999999999</v>
          </cell>
          <cell r="BZ116">
            <v>0</v>
          </cell>
          <cell r="CA116">
            <v>1.0000000000000001E-15</v>
          </cell>
        </row>
        <row r="117">
          <cell r="F117">
            <v>8664.68</v>
          </cell>
          <cell r="G117">
            <v>8664.68</v>
          </cell>
          <cell r="K117">
            <v>0</v>
          </cell>
          <cell r="L117">
            <v>37716</v>
          </cell>
          <cell r="M117">
            <v>46380.68</v>
          </cell>
          <cell r="N117">
            <v>10796.043925269023</v>
          </cell>
          <cell r="O117">
            <v>8779.1639252690238</v>
          </cell>
          <cell r="P117">
            <v>0</v>
          </cell>
          <cell r="Q117">
            <v>2016.88</v>
          </cell>
          <cell r="R117">
            <v>2016.88</v>
          </cell>
          <cell r="U117">
            <v>0</v>
          </cell>
          <cell r="V117">
            <v>0</v>
          </cell>
          <cell r="W117">
            <v>0</v>
          </cell>
          <cell r="X117">
            <v>0</v>
          </cell>
          <cell r="Y117">
            <v>0</v>
          </cell>
          <cell r="Z117">
            <v>0</v>
          </cell>
          <cell r="AA117">
            <v>0</v>
          </cell>
          <cell r="AB117">
            <v>0</v>
          </cell>
          <cell r="AC117">
            <v>0</v>
          </cell>
          <cell r="AD117">
            <v>0</v>
          </cell>
          <cell r="AE117">
            <v>0</v>
          </cell>
          <cell r="AF117">
            <v>535.28439596153578</v>
          </cell>
          <cell r="AG117">
            <v>435.28439596153578</v>
          </cell>
          <cell r="AH117">
            <v>0</v>
          </cell>
          <cell r="AI117">
            <v>100</v>
          </cell>
          <cell r="AJ117">
            <v>100</v>
          </cell>
          <cell r="AK117">
            <v>0</v>
          </cell>
          <cell r="AL117">
            <v>0</v>
          </cell>
          <cell r="AM117">
            <v>0</v>
          </cell>
          <cell r="AN117">
            <v>0</v>
          </cell>
          <cell r="AP117">
            <v>0</v>
          </cell>
          <cell r="AQ117">
            <v>0</v>
          </cell>
          <cell r="AR117">
            <v>0</v>
          </cell>
          <cell r="AS117">
            <v>0</v>
          </cell>
          <cell r="AT117">
            <v>0</v>
          </cell>
          <cell r="AU117">
            <v>0</v>
          </cell>
          <cell r="AV117">
            <v>0</v>
          </cell>
          <cell r="AW117">
            <v>0</v>
          </cell>
          <cell r="AX117">
            <v>0</v>
          </cell>
          <cell r="AZ117">
            <v>0</v>
          </cell>
          <cell r="BB117">
            <v>3196.5578273635033</v>
          </cell>
          <cell r="BC117">
            <v>2599.3878273635032</v>
          </cell>
          <cell r="BD117">
            <v>0</v>
          </cell>
          <cell r="BE117">
            <v>597.16999999999996</v>
          </cell>
          <cell r="BF117">
            <v>0</v>
          </cell>
          <cell r="BG117">
            <v>0</v>
          </cell>
          <cell r="BI117">
            <v>0</v>
          </cell>
          <cell r="BJ117">
            <v>597.16999999999996</v>
          </cell>
          <cell r="BS117">
            <v>0</v>
          </cell>
          <cell r="BT117">
            <v>0</v>
          </cell>
          <cell r="BU117">
            <v>0</v>
          </cell>
          <cell r="BV117">
            <v>0</v>
          </cell>
          <cell r="BX117">
            <v>31852.793851405939</v>
          </cell>
          <cell r="BY117">
            <v>25902.163851405938</v>
          </cell>
          <cell r="BZ117">
            <v>0</v>
          </cell>
          <cell r="CA117">
            <v>5950.63</v>
          </cell>
          <cell r="CD117">
            <v>229.12</v>
          </cell>
          <cell r="CE117">
            <v>5721.51</v>
          </cell>
          <cell r="CF117">
            <v>450.63</v>
          </cell>
        </row>
        <row r="118">
          <cell r="F118">
            <v>1.0000000000000001E-15</v>
          </cell>
          <cell r="G118">
            <v>1.0000000000000001E-15</v>
          </cell>
          <cell r="K118">
            <v>0</v>
          </cell>
          <cell r="M118">
            <v>1.0000000000000001E-15</v>
          </cell>
          <cell r="N118">
            <v>0</v>
          </cell>
          <cell r="O118">
            <v>0</v>
          </cell>
          <cell r="P118">
            <v>0</v>
          </cell>
          <cell r="Q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K118">
            <v>0</v>
          </cell>
          <cell r="AL118">
            <v>0</v>
          </cell>
          <cell r="AM118">
            <v>0</v>
          </cell>
          <cell r="AN118">
            <v>0</v>
          </cell>
          <cell r="AP118">
            <v>0</v>
          </cell>
          <cell r="AQ118">
            <v>0</v>
          </cell>
          <cell r="AR118">
            <v>0</v>
          </cell>
          <cell r="AS118">
            <v>0</v>
          </cell>
          <cell r="AT118">
            <v>0</v>
          </cell>
          <cell r="AU118">
            <v>0</v>
          </cell>
          <cell r="AV118">
            <v>0</v>
          </cell>
          <cell r="AW118">
            <v>0</v>
          </cell>
          <cell r="AX118">
            <v>0</v>
          </cell>
          <cell r="AZ118">
            <v>0</v>
          </cell>
          <cell r="BB118">
            <v>0</v>
          </cell>
          <cell r="BC118">
            <v>0</v>
          </cell>
          <cell r="BD118">
            <v>0</v>
          </cell>
          <cell r="BE118">
            <v>0</v>
          </cell>
          <cell r="BF118">
            <v>0</v>
          </cell>
          <cell r="BG118">
            <v>0</v>
          </cell>
          <cell r="BI118">
            <v>0</v>
          </cell>
          <cell r="BS118">
            <v>0</v>
          </cell>
          <cell r="BT118">
            <v>0</v>
          </cell>
          <cell r="BU118">
            <v>0</v>
          </cell>
          <cell r="BV118">
            <v>0</v>
          </cell>
          <cell r="BX118">
            <v>1.0000000000000001E-15</v>
          </cell>
          <cell r="BY118">
            <v>0</v>
          </cell>
          <cell r="BZ118">
            <v>0</v>
          </cell>
          <cell r="CA118">
            <v>1.0000000000000001E-15</v>
          </cell>
        </row>
        <row r="119">
          <cell r="F119">
            <v>1.0000000000000001E-15</v>
          </cell>
          <cell r="G119">
            <v>1.0000000000000001E-15</v>
          </cell>
          <cell r="K119">
            <v>0</v>
          </cell>
          <cell r="M119">
            <v>1.0000000000000001E-15</v>
          </cell>
          <cell r="N119">
            <v>0</v>
          </cell>
          <cell r="O119">
            <v>0</v>
          </cell>
          <cell r="P119">
            <v>0</v>
          </cell>
          <cell r="Q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K119">
            <v>0</v>
          </cell>
          <cell r="AL119">
            <v>0</v>
          </cell>
          <cell r="AM119">
            <v>0</v>
          </cell>
          <cell r="AN119">
            <v>0</v>
          </cell>
          <cell r="AP119">
            <v>0</v>
          </cell>
          <cell r="AQ119">
            <v>0</v>
          </cell>
          <cell r="AR119">
            <v>0</v>
          </cell>
          <cell r="AS119">
            <v>0</v>
          </cell>
          <cell r="AT119">
            <v>0</v>
          </cell>
          <cell r="AU119">
            <v>0</v>
          </cell>
          <cell r="AV119">
            <v>0</v>
          </cell>
          <cell r="AW119">
            <v>0</v>
          </cell>
          <cell r="AX119">
            <v>0</v>
          </cell>
          <cell r="AZ119">
            <v>0</v>
          </cell>
          <cell r="BB119">
            <v>0</v>
          </cell>
          <cell r="BC119">
            <v>0</v>
          </cell>
          <cell r="BD119">
            <v>0</v>
          </cell>
          <cell r="BE119">
            <v>0</v>
          </cell>
          <cell r="BF119">
            <v>0</v>
          </cell>
          <cell r="BG119">
            <v>0</v>
          </cell>
          <cell r="BI119">
            <v>0</v>
          </cell>
          <cell r="BS119">
            <v>0</v>
          </cell>
          <cell r="BT119">
            <v>0</v>
          </cell>
          <cell r="BU119">
            <v>0</v>
          </cell>
          <cell r="BV119">
            <v>0</v>
          </cell>
          <cell r="BX119">
            <v>1.0000000000000001E-15</v>
          </cell>
          <cell r="BY119">
            <v>0</v>
          </cell>
          <cell r="BZ119">
            <v>0</v>
          </cell>
          <cell r="CA119">
            <v>1.0000000000000001E-15</v>
          </cell>
        </row>
        <row r="120">
          <cell r="F120">
            <v>1.0000000000000001E-15</v>
          </cell>
          <cell r="G120">
            <v>1.0000000000000001E-15</v>
          </cell>
          <cell r="K120">
            <v>0</v>
          </cell>
          <cell r="M120">
            <v>1.0000000000000001E-15</v>
          </cell>
          <cell r="N120">
            <v>0</v>
          </cell>
          <cell r="O120">
            <v>0</v>
          </cell>
          <cell r="P120">
            <v>0</v>
          </cell>
          <cell r="Q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K120">
            <v>0</v>
          </cell>
          <cell r="AL120">
            <v>0</v>
          </cell>
          <cell r="AM120">
            <v>0</v>
          </cell>
          <cell r="AN120">
            <v>0</v>
          </cell>
          <cell r="AP120">
            <v>0</v>
          </cell>
          <cell r="AQ120">
            <v>0</v>
          </cell>
          <cell r="AR120">
            <v>0</v>
          </cell>
          <cell r="AS120">
            <v>0</v>
          </cell>
          <cell r="AT120">
            <v>0</v>
          </cell>
          <cell r="AU120">
            <v>0</v>
          </cell>
          <cell r="AV120">
            <v>0</v>
          </cell>
          <cell r="AW120">
            <v>0</v>
          </cell>
          <cell r="AX120">
            <v>0</v>
          </cell>
          <cell r="AZ120">
            <v>0</v>
          </cell>
          <cell r="BB120">
            <v>0</v>
          </cell>
          <cell r="BC120">
            <v>0</v>
          </cell>
          <cell r="BD120">
            <v>0</v>
          </cell>
          <cell r="BE120">
            <v>0</v>
          </cell>
          <cell r="BF120">
            <v>0</v>
          </cell>
          <cell r="BG120">
            <v>0</v>
          </cell>
          <cell r="BI120">
            <v>0</v>
          </cell>
          <cell r="BS120">
            <v>0</v>
          </cell>
          <cell r="BT120">
            <v>0</v>
          </cell>
          <cell r="BU120">
            <v>0</v>
          </cell>
          <cell r="BV120">
            <v>0</v>
          </cell>
          <cell r="BX120">
            <v>1.0000000000000001E-15</v>
          </cell>
          <cell r="BY120">
            <v>0</v>
          </cell>
          <cell r="BZ120">
            <v>0</v>
          </cell>
          <cell r="CA120">
            <v>1.0000000000000001E-15</v>
          </cell>
        </row>
        <row r="121">
          <cell r="F121">
            <v>87168.89</v>
          </cell>
          <cell r="G121">
            <v>87168.89</v>
          </cell>
          <cell r="K121">
            <v>0</v>
          </cell>
          <cell r="M121">
            <v>87168.89</v>
          </cell>
          <cell r="N121">
            <v>0</v>
          </cell>
          <cell r="O121">
            <v>0</v>
          </cell>
          <cell r="P121">
            <v>0</v>
          </cell>
          <cell r="Q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5286.91</v>
          </cell>
          <cell r="AK121">
            <v>0</v>
          </cell>
          <cell r="AL121">
            <v>0</v>
          </cell>
          <cell r="AM121">
            <v>0</v>
          </cell>
          <cell r="AN121">
            <v>0</v>
          </cell>
          <cell r="AP121">
            <v>0</v>
          </cell>
          <cell r="AQ121">
            <v>0</v>
          </cell>
          <cell r="AR121">
            <v>0</v>
          </cell>
          <cell r="AS121">
            <v>0</v>
          </cell>
          <cell r="AT121">
            <v>0</v>
          </cell>
          <cell r="AU121">
            <v>0</v>
          </cell>
          <cell r="AV121">
            <v>0</v>
          </cell>
          <cell r="AW121">
            <v>0</v>
          </cell>
          <cell r="AX121">
            <v>0</v>
          </cell>
          <cell r="AZ121">
            <v>0</v>
          </cell>
          <cell r="BB121">
            <v>37929.61</v>
          </cell>
          <cell r="BC121">
            <v>0</v>
          </cell>
          <cell r="BD121">
            <v>0</v>
          </cell>
          <cell r="BE121">
            <v>37929.61</v>
          </cell>
          <cell r="BF121">
            <v>0</v>
          </cell>
          <cell r="BG121">
            <v>0</v>
          </cell>
          <cell r="BH121">
            <v>62</v>
          </cell>
          <cell r="BI121">
            <v>0</v>
          </cell>
          <cell r="BR121">
            <v>37867.61</v>
          </cell>
          <cell r="BS121">
            <v>0</v>
          </cell>
          <cell r="BT121">
            <v>0</v>
          </cell>
          <cell r="BU121">
            <v>0</v>
          </cell>
          <cell r="BV121">
            <v>0</v>
          </cell>
          <cell r="BX121">
            <v>49239.28</v>
          </cell>
          <cell r="BY121">
            <v>0</v>
          </cell>
          <cell r="BZ121">
            <v>0</v>
          </cell>
          <cell r="CA121">
            <v>49239.28</v>
          </cell>
          <cell r="CC121">
            <v>48921.96</v>
          </cell>
          <cell r="CD121">
            <v>317.32</v>
          </cell>
          <cell r="CF121">
            <v>317.32</v>
          </cell>
        </row>
        <row r="122">
          <cell r="F122">
            <v>6138</v>
          </cell>
          <cell r="G122">
            <v>6138</v>
          </cell>
          <cell r="K122">
            <v>0</v>
          </cell>
          <cell r="M122">
            <v>6138</v>
          </cell>
          <cell r="N122">
            <v>6138</v>
          </cell>
          <cell r="O122">
            <v>0</v>
          </cell>
          <cell r="P122">
            <v>0</v>
          </cell>
          <cell r="Q122">
            <v>6138</v>
          </cell>
          <cell r="R122">
            <v>6138</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K122">
            <v>0</v>
          </cell>
          <cell r="AL122">
            <v>0</v>
          </cell>
          <cell r="AM122">
            <v>0</v>
          </cell>
          <cell r="AN122">
            <v>0</v>
          </cell>
          <cell r="AP122">
            <v>0</v>
          </cell>
          <cell r="AQ122">
            <v>0</v>
          </cell>
          <cell r="AR122">
            <v>0</v>
          </cell>
          <cell r="AS122">
            <v>0</v>
          </cell>
          <cell r="AT122">
            <v>0</v>
          </cell>
          <cell r="AU122">
            <v>0</v>
          </cell>
          <cell r="AV122">
            <v>0</v>
          </cell>
          <cell r="AW122">
            <v>0</v>
          </cell>
          <cell r="AX122">
            <v>0</v>
          </cell>
          <cell r="AZ122">
            <v>0</v>
          </cell>
          <cell r="BB122">
            <v>0</v>
          </cell>
          <cell r="BC122">
            <v>0</v>
          </cell>
          <cell r="BD122">
            <v>0</v>
          </cell>
          <cell r="BE122">
            <v>0</v>
          </cell>
          <cell r="BF122">
            <v>0</v>
          </cell>
          <cell r="BG122">
            <v>0</v>
          </cell>
          <cell r="BI122">
            <v>0</v>
          </cell>
          <cell r="BS122">
            <v>0</v>
          </cell>
          <cell r="BT122">
            <v>0</v>
          </cell>
          <cell r="BU122">
            <v>0</v>
          </cell>
          <cell r="BV122">
            <v>0</v>
          </cell>
          <cell r="BX122">
            <v>1.0000000000000001E-15</v>
          </cell>
          <cell r="BY122">
            <v>0</v>
          </cell>
          <cell r="BZ122">
            <v>0</v>
          </cell>
          <cell r="CA122">
            <v>1.0000000000000001E-15</v>
          </cell>
        </row>
        <row r="123">
          <cell r="F123">
            <v>1460190.66</v>
          </cell>
          <cell r="G123">
            <v>1460190.66</v>
          </cell>
          <cell r="K123">
            <v>0</v>
          </cell>
          <cell r="L123">
            <v>3.17</v>
          </cell>
          <cell r="M123">
            <v>1460193.8299999998</v>
          </cell>
          <cell r="N123">
            <v>0</v>
          </cell>
          <cell r="O123">
            <v>0</v>
          </cell>
          <cell r="P123">
            <v>0</v>
          </cell>
          <cell r="Q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Z123">
            <v>0</v>
          </cell>
          <cell r="BB123">
            <v>0</v>
          </cell>
          <cell r="BC123">
            <v>0</v>
          </cell>
          <cell r="BD123">
            <v>0</v>
          </cell>
          <cell r="BE123">
            <v>0</v>
          </cell>
          <cell r="BF123">
            <v>0</v>
          </cell>
          <cell r="BG123">
            <v>0</v>
          </cell>
          <cell r="BI123">
            <v>0</v>
          </cell>
          <cell r="BS123">
            <v>0</v>
          </cell>
          <cell r="BT123">
            <v>0</v>
          </cell>
          <cell r="BU123">
            <v>0</v>
          </cell>
          <cell r="BV123">
            <v>0</v>
          </cell>
          <cell r="BX123">
            <v>1460193.8299999998</v>
          </cell>
          <cell r="BY123">
            <v>3.17</v>
          </cell>
          <cell r="BZ123">
            <v>0</v>
          </cell>
          <cell r="CA123">
            <v>1460190.66</v>
          </cell>
          <cell r="CB123">
            <v>28864</v>
          </cell>
          <cell r="CF123">
            <v>1431326.66</v>
          </cell>
        </row>
        <row r="124">
          <cell r="F124">
            <v>1694826.48</v>
          </cell>
          <cell r="G124">
            <v>1691017.48</v>
          </cell>
          <cell r="H124">
            <v>3809</v>
          </cell>
          <cell r="I124">
            <v>0</v>
          </cell>
          <cell r="J124">
            <v>0</v>
          </cell>
          <cell r="K124">
            <v>3809</v>
          </cell>
          <cell r="L124">
            <v>76165.45</v>
          </cell>
          <cell r="M124">
            <v>1770991.9299999997</v>
          </cell>
          <cell r="N124">
            <v>144572.92761860858</v>
          </cell>
          <cell r="O124">
            <v>19519.882618608601</v>
          </cell>
          <cell r="P124">
            <v>0</v>
          </cell>
          <cell r="Q124">
            <v>125053.045</v>
          </cell>
          <cell r="R124">
            <v>20067.97</v>
          </cell>
          <cell r="S124">
            <v>85554.51</v>
          </cell>
          <cell r="T124">
            <v>18196</v>
          </cell>
          <cell r="U124">
            <v>1234.5650000000001</v>
          </cell>
          <cell r="V124">
            <v>0</v>
          </cell>
          <cell r="W124">
            <v>1326.413128214441</v>
          </cell>
          <cell r="X124">
            <v>48.961128214441025</v>
          </cell>
          <cell r="Y124">
            <v>0</v>
          </cell>
          <cell r="Z124">
            <v>1277.452</v>
          </cell>
          <cell r="AA124">
            <v>0</v>
          </cell>
          <cell r="AB124">
            <v>987.65200000000004</v>
          </cell>
          <cell r="AC124">
            <v>0</v>
          </cell>
          <cell r="AD124">
            <v>0</v>
          </cell>
          <cell r="AE124">
            <v>289.79999999999995</v>
          </cell>
          <cell r="AF124">
            <v>535.28439596153578</v>
          </cell>
          <cell r="AG124">
            <v>435.28439596153578</v>
          </cell>
          <cell r="AH124">
            <v>0</v>
          </cell>
          <cell r="AI124">
            <v>100</v>
          </cell>
          <cell r="AJ124">
            <v>100</v>
          </cell>
          <cell r="AK124">
            <v>18.689889176156864</v>
          </cell>
          <cell r="AL124">
            <v>0.68988917615686418</v>
          </cell>
          <cell r="AM124">
            <v>0</v>
          </cell>
          <cell r="AN124">
            <v>18</v>
          </cell>
          <cell r="AO124">
            <v>18</v>
          </cell>
          <cell r="AP124">
            <v>0</v>
          </cell>
          <cell r="AQ124">
            <v>0</v>
          </cell>
          <cell r="AR124">
            <v>0</v>
          </cell>
          <cell r="AS124">
            <v>0</v>
          </cell>
          <cell r="AT124">
            <v>0</v>
          </cell>
          <cell r="AU124">
            <v>0</v>
          </cell>
          <cell r="AV124">
            <v>0</v>
          </cell>
          <cell r="AW124">
            <v>0</v>
          </cell>
          <cell r="AX124">
            <v>0</v>
          </cell>
          <cell r="AY124">
            <v>0</v>
          </cell>
          <cell r="AZ124">
            <v>0</v>
          </cell>
          <cell r="BA124">
            <v>0</v>
          </cell>
          <cell r="BB124">
            <v>52196.431116633328</v>
          </cell>
          <cell r="BC124">
            <v>3008.0181166333277</v>
          </cell>
          <cell r="BD124">
            <v>0</v>
          </cell>
          <cell r="BE124">
            <v>49188.413</v>
          </cell>
          <cell r="BF124">
            <v>0</v>
          </cell>
          <cell r="BG124">
            <v>10123.433000000001</v>
          </cell>
          <cell r="BH124">
            <v>62</v>
          </cell>
          <cell r="BI124">
            <v>538.20000000000005</v>
          </cell>
          <cell r="BJ124">
            <v>597.16999999999996</v>
          </cell>
          <cell r="BK124">
            <v>0</v>
          </cell>
          <cell r="BL124">
            <v>0</v>
          </cell>
          <cell r="BM124">
            <v>0</v>
          </cell>
          <cell r="BN124">
            <v>0</v>
          </cell>
          <cell r="BO124">
            <v>0</v>
          </cell>
          <cell r="BP124">
            <v>0</v>
          </cell>
          <cell r="BQ124">
            <v>0</v>
          </cell>
          <cell r="BR124">
            <v>37867.61</v>
          </cell>
          <cell r="BS124">
            <v>0</v>
          </cell>
          <cell r="BT124">
            <v>0</v>
          </cell>
          <cell r="BU124">
            <v>0</v>
          </cell>
          <cell r="BV124">
            <v>0</v>
          </cell>
          <cell r="BW124">
            <v>0</v>
          </cell>
          <cell r="BX124">
            <v>1572342.1838514057</v>
          </cell>
          <cell r="BY124">
            <v>53152.613851405935</v>
          </cell>
          <cell r="BZ124">
            <v>3809</v>
          </cell>
          <cell r="CA124">
            <v>1515380.5699999998</v>
          </cell>
          <cell r="CB124">
            <v>28864</v>
          </cell>
          <cell r="CC124">
            <v>48921.96</v>
          </cell>
          <cell r="CD124">
            <v>546.44000000000005</v>
          </cell>
          <cell r="CE124">
            <v>5721.51</v>
          </cell>
          <cell r="CF124">
            <v>1431326.66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Template"/>
      <sheetName val="Sheet1"/>
    </sheetNames>
    <sheetDataSet>
      <sheetData sheetId="0"/>
      <sheetData sheetId="1">
        <row r="8">
          <cell r="A8">
            <v>71208</v>
          </cell>
          <cell r="B8" t="str">
            <v>Medicaid Admin Claiming</v>
          </cell>
          <cell r="C8">
            <v>4508</v>
          </cell>
          <cell r="D8">
            <v>4508</v>
          </cell>
          <cell r="E8">
            <v>0</v>
          </cell>
          <cell r="F8">
            <v>376</v>
          </cell>
          <cell r="G8">
            <v>376</v>
          </cell>
          <cell r="H8">
            <v>376</v>
          </cell>
          <cell r="I8">
            <v>376</v>
          </cell>
          <cell r="J8">
            <v>376</v>
          </cell>
          <cell r="K8">
            <v>376</v>
          </cell>
          <cell r="L8">
            <v>376</v>
          </cell>
          <cell r="M8">
            <v>376</v>
          </cell>
          <cell r="N8">
            <v>376</v>
          </cell>
          <cell r="O8">
            <v>376</v>
          </cell>
          <cell r="P8">
            <v>376</v>
          </cell>
          <cell r="Q8">
            <v>-1128</v>
          </cell>
          <cell r="R8">
            <v>376</v>
          </cell>
          <cell r="S8">
            <v>376</v>
          </cell>
          <cell r="T8">
            <v>0</v>
          </cell>
          <cell r="U8">
            <v>376</v>
          </cell>
          <cell r="V8">
            <v>376</v>
          </cell>
          <cell r="W8">
            <v>0</v>
          </cell>
          <cell r="X8">
            <v>376</v>
          </cell>
          <cell r="Y8">
            <v>376</v>
          </cell>
          <cell r="Z8">
            <v>0</v>
          </cell>
          <cell r="AA8">
            <v>376</v>
          </cell>
          <cell r="AB8">
            <v>376</v>
          </cell>
          <cell r="AC8">
            <v>0</v>
          </cell>
          <cell r="AD8">
            <v>376</v>
          </cell>
          <cell r="AE8">
            <v>376</v>
          </cell>
          <cell r="AF8">
            <v>0</v>
          </cell>
          <cell r="AG8">
            <v>376</v>
          </cell>
          <cell r="AH8">
            <v>376</v>
          </cell>
          <cell r="AI8">
            <v>0</v>
          </cell>
          <cell r="AJ8">
            <v>376</v>
          </cell>
          <cell r="AK8">
            <v>376</v>
          </cell>
          <cell r="AL8">
            <v>0</v>
          </cell>
          <cell r="AM8">
            <v>372</v>
          </cell>
          <cell r="AN8">
            <v>372</v>
          </cell>
          <cell r="AO8">
            <v>0</v>
          </cell>
        </row>
        <row r="9">
          <cell r="A9">
            <v>72136</v>
          </cell>
          <cell r="B9" t="str">
            <v>TXMHMR Child &amp; Adolescent Grnt</v>
          </cell>
          <cell r="C9">
            <v>113948</v>
          </cell>
          <cell r="D9">
            <v>112450</v>
          </cell>
          <cell r="E9">
            <v>75217</v>
          </cell>
          <cell r="F9">
            <v>9496</v>
          </cell>
          <cell r="G9">
            <v>9371</v>
          </cell>
          <cell r="H9">
            <v>9371</v>
          </cell>
          <cell r="I9">
            <v>9496</v>
          </cell>
          <cell r="J9">
            <v>9371</v>
          </cell>
          <cell r="K9">
            <v>9371</v>
          </cell>
          <cell r="L9">
            <v>9496</v>
          </cell>
          <cell r="M9">
            <v>9371</v>
          </cell>
          <cell r="N9">
            <v>9371</v>
          </cell>
          <cell r="O9">
            <v>9496</v>
          </cell>
          <cell r="P9">
            <v>9371</v>
          </cell>
          <cell r="Q9">
            <v>9370</v>
          </cell>
          <cell r="R9">
            <v>9496</v>
          </cell>
          <cell r="S9">
            <v>9371</v>
          </cell>
          <cell r="T9">
            <v>9371</v>
          </cell>
          <cell r="U9">
            <v>9496</v>
          </cell>
          <cell r="V9">
            <v>9371</v>
          </cell>
          <cell r="W9">
            <v>9371</v>
          </cell>
          <cell r="X9">
            <v>9496</v>
          </cell>
          <cell r="Y9">
            <v>9371</v>
          </cell>
          <cell r="Z9">
            <v>9621</v>
          </cell>
          <cell r="AA9">
            <v>9496</v>
          </cell>
          <cell r="AB9">
            <v>9371</v>
          </cell>
          <cell r="AC9">
            <v>9371</v>
          </cell>
          <cell r="AD9">
            <v>9496</v>
          </cell>
          <cell r="AE9">
            <v>9371</v>
          </cell>
          <cell r="AF9">
            <v>0</v>
          </cell>
          <cell r="AG9">
            <v>9496</v>
          </cell>
          <cell r="AH9">
            <v>9371</v>
          </cell>
          <cell r="AI9">
            <v>0</v>
          </cell>
          <cell r="AJ9">
            <v>9496</v>
          </cell>
          <cell r="AK9">
            <v>9371</v>
          </cell>
          <cell r="AL9">
            <v>0</v>
          </cell>
          <cell r="AM9">
            <v>9492</v>
          </cell>
          <cell r="AN9">
            <v>9369</v>
          </cell>
          <cell r="AO9">
            <v>0</v>
          </cell>
        </row>
        <row r="10">
          <cell r="A10">
            <v>78208</v>
          </cell>
          <cell r="B10" t="str">
            <v>MAC - Admin Alloc</v>
          </cell>
          <cell r="C10">
            <v>-1014</v>
          </cell>
          <cell r="D10">
            <v>-1014</v>
          </cell>
          <cell r="E10">
            <v>-1.28</v>
          </cell>
          <cell r="F10">
            <v>-85</v>
          </cell>
          <cell r="G10">
            <v>-85</v>
          </cell>
          <cell r="H10">
            <v>-85</v>
          </cell>
          <cell r="I10">
            <v>-85</v>
          </cell>
          <cell r="J10">
            <v>-85</v>
          </cell>
          <cell r="K10">
            <v>-85</v>
          </cell>
          <cell r="L10">
            <v>-85</v>
          </cell>
          <cell r="M10">
            <v>-85</v>
          </cell>
          <cell r="N10">
            <v>-85</v>
          </cell>
          <cell r="O10">
            <v>-85</v>
          </cell>
          <cell r="P10">
            <v>-85</v>
          </cell>
          <cell r="Q10">
            <v>253.72</v>
          </cell>
          <cell r="R10">
            <v>-85</v>
          </cell>
          <cell r="S10">
            <v>-85</v>
          </cell>
          <cell r="T10">
            <v>0</v>
          </cell>
          <cell r="U10">
            <v>-85</v>
          </cell>
          <cell r="V10">
            <v>-85</v>
          </cell>
          <cell r="W10">
            <v>0</v>
          </cell>
          <cell r="X10">
            <v>-85</v>
          </cell>
          <cell r="Y10">
            <v>-85</v>
          </cell>
          <cell r="Z10">
            <v>0</v>
          </cell>
          <cell r="AA10">
            <v>-85</v>
          </cell>
          <cell r="AB10">
            <v>-85</v>
          </cell>
          <cell r="AC10">
            <v>0</v>
          </cell>
          <cell r="AD10">
            <v>-85</v>
          </cell>
          <cell r="AE10">
            <v>-85</v>
          </cell>
          <cell r="AF10">
            <v>0</v>
          </cell>
          <cell r="AG10">
            <v>-85</v>
          </cell>
          <cell r="AH10">
            <v>-85</v>
          </cell>
          <cell r="AI10">
            <v>0</v>
          </cell>
          <cell r="AJ10">
            <v>-85</v>
          </cell>
          <cell r="AK10">
            <v>-85</v>
          </cell>
          <cell r="AL10">
            <v>0</v>
          </cell>
          <cell r="AM10">
            <v>-79</v>
          </cell>
          <cell r="AN10">
            <v>-79</v>
          </cell>
          <cell r="AO10">
            <v>0</v>
          </cell>
        </row>
        <row r="11">
          <cell r="A11" t="str">
            <v xml:space="preserve">                                                Total 179 - CFS Authority Admin</v>
          </cell>
          <cell r="C11">
            <v>117442</v>
          </cell>
          <cell r="D11">
            <v>115944</v>
          </cell>
          <cell r="E11">
            <v>75215.72</v>
          </cell>
          <cell r="F11">
            <v>9787</v>
          </cell>
          <cell r="G11">
            <v>9662</v>
          </cell>
          <cell r="H11">
            <v>9662</v>
          </cell>
          <cell r="I11">
            <v>9787</v>
          </cell>
          <cell r="J11">
            <v>9662</v>
          </cell>
          <cell r="K11">
            <v>9662</v>
          </cell>
          <cell r="L11">
            <v>9787</v>
          </cell>
          <cell r="M11">
            <v>9662</v>
          </cell>
          <cell r="N11">
            <v>9662</v>
          </cell>
          <cell r="O11">
            <v>9787</v>
          </cell>
          <cell r="P11">
            <v>9662</v>
          </cell>
          <cell r="Q11">
            <v>8495.7199999999993</v>
          </cell>
          <cell r="R11">
            <v>9787</v>
          </cell>
          <cell r="S11">
            <v>9662</v>
          </cell>
          <cell r="T11">
            <v>9371</v>
          </cell>
          <cell r="U11">
            <v>9787</v>
          </cell>
          <cell r="V11">
            <v>9662</v>
          </cell>
          <cell r="W11">
            <v>9371</v>
          </cell>
          <cell r="X11">
            <v>9787</v>
          </cell>
          <cell r="Y11">
            <v>9662</v>
          </cell>
          <cell r="Z11">
            <v>9621</v>
          </cell>
          <cell r="AA11">
            <v>9787</v>
          </cell>
          <cell r="AB11">
            <v>9662</v>
          </cell>
          <cell r="AC11">
            <v>9371</v>
          </cell>
          <cell r="AD11">
            <v>9787</v>
          </cell>
          <cell r="AE11">
            <v>9662</v>
          </cell>
          <cell r="AF11">
            <v>0</v>
          </cell>
          <cell r="AG11">
            <v>9787</v>
          </cell>
          <cell r="AH11">
            <v>9662</v>
          </cell>
          <cell r="AI11">
            <v>0</v>
          </cell>
          <cell r="AJ11">
            <v>9787</v>
          </cell>
          <cell r="AK11">
            <v>9662</v>
          </cell>
          <cell r="AL11">
            <v>0</v>
          </cell>
          <cell r="AM11">
            <v>9785</v>
          </cell>
          <cell r="AN11">
            <v>9662</v>
          </cell>
          <cell r="AO11">
            <v>0</v>
          </cell>
        </row>
        <row r="12">
          <cell r="A12" t="str">
            <v xml:space="preserve">                                       Total Revenues</v>
          </cell>
          <cell r="C12">
            <v>117442</v>
          </cell>
          <cell r="D12">
            <v>115944</v>
          </cell>
          <cell r="E12">
            <v>75215.72</v>
          </cell>
          <cell r="F12">
            <v>9787</v>
          </cell>
          <cell r="G12">
            <v>9662</v>
          </cell>
          <cell r="H12">
            <v>9662</v>
          </cell>
          <cell r="I12">
            <v>9787</v>
          </cell>
          <cell r="J12">
            <v>9662</v>
          </cell>
          <cell r="K12">
            <v>9662</v>
          </cell>
          <cell r="L12">
            <v>9787</v>
          </cell>
          <cell r="M12">
            <v>9662</v>
          </cell>
          <cell r="N12">
            <v>9662</v>
          </cell>
          <cell r="O12">
            <v>9787</v>
          </cell>
          <cell r="P12">
            <v>9662</v>
          </cell>
          <cell r="Q12">
            <v>8495.7199999999993</v>
          </cell>
          <cell r="R12">
            <v>9787</v>
          </cell>
          <cell r="S12">
            <v>9662</v>
          </cell>
          <cell r="T12">
            <v>9371</v>
          </cell>
          <cell r="U12">
            <v>9787</v>
          </cell>
          <cell r="V12">
            <v>9662</v>
          </cell>
          <cell r="W12">
            <v>9371</v>
          </cell>
          <cell r="X12">
            <v>9787</v>
          </cell>
          <cell r="Y12">
            <v>9662</v>
          </cell>
          <cell r="Z12">
            <v>9621</v>
          </cell>
          <cell r="AA12">
            <v>9787</v>
          </cell>
          <cell r="AB12">
            <v>9662</v>
          </cell>
          <cell r="AC12">
            <v>9371</v>
          </cell>
          <cell r="AD12">
            <v>9787</v>
          </cell>
          <cell r="AE12">
            <v>9662</v>
          </cell>
          <cell r="AF12">
            <v>0</v>
          </cell>
          <cell r="AG12">
            <v>9787</v>
          </cell>
          <cell r="AH12">
            <v>9662</v>
          </cell>
          <cell r="AI12">
            <v>0</v>
          </cell>
          <cell r="AJ12">
            <v>9787</v>
          </cell>
          <cell r="AK12">
            <v>9662</v>
          </cell>
          <cell r="AL12">
            <v>0</v>
          </cell>
          <cell r="AM12">
            <v>9785</v>
          </cell>
          <cell r="AN12">
            <v>9662</v>
          </cell>
          <cell r="AO12">
            <v>0</v>
          </cell>
        </row>
        <row r="14">
          <cell r="A14" t="str">
            <v xml:space="preserve">                              Expenditures</v>
          </cell>
        </row>
        <row r="15">
          <cell r="A15" t="str">
            <v xml:space="preserve">               CFS</v>
          </cell>
          <cell r="B15" t="str">
            <v>Child &amp; Family Services</v>
          </cell>
        </row>
        <row r="16">
          <cell r="A16">
            <v>179</v>
          </cell>
          <cell r="B16" t="str">
            <v>179 - CFS Authority Admin</v>
          </cell>
        </row>
        <row r="17">
          <cell r="A17">
            <v>81210</v>
          </cell>
          <cell r="B17" t="str">
            <v>Classified Salaries</v>
          </cell>
          <cell r="C17">
            <v>89468</v>
          </cell>
          <cell r="D17">
            <v>88143</v>
          </cell>
          <cell r="E17">
            <v>60217.72</v>
          </cell>
          <cell r="F17">
            <v>7455</v>
          </cell>
          <cell r="G17">
            <v>7345</v>
          </cell>
          <cell r="H17">
            <v>7305.16</v>
          </cell>
          <cell r="I17">
            <v>7455</v>
          </cell>
          <cell r="J17">
            <v>7345</v>
          </cell>
          <cell r="K17">
            <v>7565.88</v>
          </cell>
          <cell r="L17">
            <v>7455</v>
          </cell>
          <cell r="M17">
            <v>7345</v>
          </cell>
          <cell r="N17">
            <v>7671.86</v>
          </cell>
          <cell r="O17">
            <v>7455</v>
          </cell>
          <cell r="P17">
            <v>7345</v>
          </cell>
          <cell r="Q17">
            <v>7678.22</v>
          </cell>
          <cell r="R17">
            <v>7455</v>
          </cell>
          <cell r="S17">
            <v>7345</v>
          </cell>
          <cell r="T17">
            <v>6814.24</v>
          </cell>
          <cell r="U17">
            <v>7455</v>
          </cell>
          <cell r="V17">
            <v>7345</v>
          </cell>
          <cell r="W17">
            <v>7649.33</v>
          </cell>
          <cell r="X17">
            <v>7455</v>
          </cell>
          <cell r="Y17">
            <v>7345</v>
          </cell>
          <cell r="Z17">
            <v>7508.68</v>
          </cell>
          <cell r="AA17">
            <v>7455</v>
          </cell>
          <cell r="AB17">
            <v>7345</v>
          </cell>
          <cell r="AC17">
            <v>8024.35</v>
          </cell>
          <cell r="AD17">
            <v>7455</v>
          </cell>
          <cell r="AE17">
            <v>7345</v>
          </cell>
          <cell r="AF17">
            <v>0</v>
          </cell>
          <cell r="AG17">
            <v>7455</v>
          </cell>
          <cell r="AH17">
            <v>7345</v>
          </cell>
          <cell r="AI17">
            <v>0</v>
          </cell>
          <cell r="AJ17">
            <v>7455</v>
          </cell>
          <cell r="AK17">
            <v>7345</v>
          </cell>
          <cell r="AL17">
            <v>0</v>
          </cell>
          <cell r="AM17">
            <v>7463</v>
          </cell>
          <cell r="AN17">
            <v>7348</v>
          </cell>
          <cell r="AO17">
            <v>0</v>
          </cell>
        </row>
        <row r="18">
          <cell r="A18">
            <v>81370</v>
          </cell>
          <cell r="B18" t="str">
            <v>FICA</v>
          </cell>
          <cell r="C18">
            <v>6844</v>
          </cell>
          <cell r="D18">
            <v>6743</v>
          </cell>
          <cell r="E18">
            <v>4456.8999999999996</v>
          </cell>
          <cell r="F18">
            <v>570</v>
          </cell>
          <cell r="G18">
            <v>562</v>
          </cell>
          <cell r="H18">
            <v>552.94000000000005</v>
          </cell>
          <cell r="I18">
            <v>570</v>
          </cell>
          <cell r="J18">
            <v>562</v>
          </cell>
          <cell r="K18">
            <v>552.82000000000005</v>
          </cell>
          <cell r="L18">
            <v>570</v>
          </cell>
          <cell r="M18">
            <v>562</v>
          </cell>
          <cell r="N18">
            <v>552.82000000000005</v>
          </cell>
          <cell r="O18">
            <v>570</v>
          </cell>
          <cell r="P18">
            <v>562</v>
          </cell>
          <cell r="Q18">
            <v>552.83000000000004</v>
          </cell>
          <cell r="R18">
            <v>570</v>
          </cell>
          <cell r="S18">
            <v>562</v>
          </cell>
          <cell r="T18">
            <v>552.83000000000004</v>
          </cell>
          <cell r="U18">
            <v>570</v>
          </cell>
          <cell r="V18">
            <v>562</v>
          </cell>
          <cell r="W18">
            <v>553.13</v>
          </cell>
          <cell r="X18">
            <v>570</v>
          </cell>
          <cell r="Y18">
            <v>562</v>
          </cell>
          <cell r="Z18">
            <v>569.67999999999995</v>
          </cell>
          <cell r="AA18">
            <v>570</v>
          </cell>
          <cell r="AB18">
            <v>562</v>
          </cell>
          <cell r="AC18">
            <v>569.85</v>
          </cell>
          <cell r="AD18">
            <v>570</v>
          </cell>
          <cell r="AE18">
            <v>562</v>
          </cell>
          <cell r="AF18">
            <v>0</v>
          </cell>
          <cell r="AG18">
            <v>570</v>
          </cell>
          <cell r="AH18">
            <v>562</v>
          </cell>
          <cell r="AI18">
            <v>0</v>
          </cell>
          <cell r="AJ18">
            <v>570</v>
          </cell>
          <cell r="AK18">
            <v>562</v>
          </cell>
          <cell r="AL18">
            <v>0</v>
          </cell>
          <cell r="AM18">
            <v>574</v>
          </cell>
          <cell r="AN18">
            <v>561</v>
          </cell>
          <cell r="AO18">
            <v>0</v>
          </cell>
        </row>
        <row r="19">
          <cell r="A19">
            <v>81381</v>
          </cell>
          <cell r="B19" t="str">
            <v>Employee Health Insurance</v>
          </cell>
          <cell r="C19">
            <v>10120</v>
          </cell>
          <cell r="D19">
            <v>10120</v>
          </cell>
          <cell r="E19">
            <v>5334.45</v>
          </cell>
          <cell r="F19">
            <v>843</v>
          </cell>
          <cell r="G19">
            <v>843</v>
          </cell>
          <cell r="H19">
            <v>0</v>
          </cell>
          <cell r="I19">
            <v>843</v>
          </cell>
          <cell r="J19">
            <v>843</v>
          </cell>
          <cell r="K19">
            <v>765.01</v>
          </cell>
          <cell r="L19">
            <v>843</v>
          </cell>
          <cell r="M19">
            <v>843</v>
          </cell>
          <cell r="N19">
            <v>765.01</v>
          </cell>
          <cell r="O19">
            <v>843</v>
          </cell>
          <cell r="P19">
            <v>843</v>
          </cell>
          <cell r="Q19">
            <v>765.02</v>
          </cell>
          <cell r="R19">
            <v>843</v>
          </cell>
          <cell r="S19">
            <v>843</v>
          </cell>
          <cell r="T19">
            <v>765.02</v>
          </cell>
          <cell r="U19">
            <v>843</v>
          </cell>
          <cell r="V19">
            <v>843</v>
          </cell>
          <cell r="W19">
            <v>750.29</v>
          </cell>
          <cell r="X19">
            <v>843</v>
          </cell>
          <cell r="Y19">
            <v>843</v>
          </cell>
          <cell r="Z19">
            <v>765.01</v>
          </cell>
          <cell r="AA19">
            <v>843</v>
          </cell>
          <cell r="AB19">
            <v>843</v>
          </cell>
          <cell r="AC19">
            <v>759.09</v>
          </cell>
          <cell r="AD19">
            <v>843</v>
          </cell>
          <cell r="AE19">
            <v>843</v>
          </cell>
          <cell r="AF19">
            <v>0</v>
          </cell>
          <cell r="AG19">
            <v>843</v>
          </cell>
          <cell r="AH19">
            <v>843</v>
          </cell>
          <cell r="AI19">
            <v>0</v>
          </cell>
          <cell r="AJ19">
            <v>843</v>
          </cell>
          <cell r="AK19">
            <v>843</v>
          </cell>
          <cell r="AL19">
            <v>0</v>
          </cell>
          <cell r="AM19">
            <v>847</v>
          </cell>
          <cell r="AN19">
            <v>847</v>
          </cell>
          <cell r="AO19">
            <v>0</v>
          </cell>
        </row>
        <row r="20">
          <cell r="A20">
            <v>81382</v>
          </cell>
          <cell r="B20" t="str">
            <v>Employee Dental Insurance</v>
          </cell>
          <cell r="C20">
            <v>244</v>
          </cell>
          <cell r="D20">
            <v>244</v>
          </cell>
          <cell r="E20">
            <v>134.41</v>
          </cell>
          <cell r="F20">
            <v>20</v>
          </cell>
          <cell r="G20">
            <v>20</v>
          </cell>
          <cell r="H20">
            <v>16.75</v>
          </cell>
          <cell r="I20">
            <v>20</v>
          </cell>
          <cell r="J20">
            <v>20</v>
          </cell>
          <cell r="K20">
            <v>16.87</v>
          </cell>
          <cell r="L20">
            <v>20</v>
          </cell>
          <cell r="M20">
            <v>20</v>
          </cell>
          <cell r="N20">
            <v>16.87</v>
          </cell>
          <cell r="O20">
            <v>20</v>
          </cell>
          <cell r="P20">
            <v>20</v>
          </cell>
          <cell r="Q20">
            <v>16.88</v>
          </cell>
          <cell r="R20">
            <v>20</v>
          </cell>
          <cell r="S20">
            <v>20</v>
          </cell>
          <cell r="T20">
            <v>16.88</v>
          </cell>
          <cell r="U20">
            <v>20</v>
          </cell>
          <cell r="V20">
            <v>20</v>
          </cell>
          <cell r="W20">
            <v>16.55</v>
          </cell>
          <cell r="X20">
            <v>20</v>
          </cell>
          <cell r="Y20">
            <v>20</v>
          </cell>
          <cell r="Z20">
            <v>16.87</v>
          </cell>
          <cell r="AA20">
            <v>20</v>
          </cell>
          <cell r="AB20">
            <v>20</v>
          </cell>
          <cell r="AC20">
            <v>16.739999999999998</v>
          </cell>
          <cell r="AD20">
            <v>20</v>
          </cell>
          <cell r="AE20">
            <v>20</v>
          </cell>
          <cell r="AF20">
            <v>0</v>
          </cell>
          <cell r="AG20">
            <v>20</v>
          </cell>
          <cell r="AH20">
            <v>20</v>
          </cell>
          <cell r="AI20">
            <v>0</v>
          </cell>
          <cell r="AJ20">
            <v>20</v>
          </cell>
          <cell r="AK20">
            <v>20</v>
          </cell>
          <cell r="AL20">
            <v>0</v>
          </cell>
          <cell r="AM20">
            <v>24</v>
          </cell>
          <cell r="AN20">
            <v>24</v>
          </cell>
          <cell r="AO20">
            <v>0</v>
          </cell>
        </row>
        <row r="21">
          <cell r="A21">
            <v>81384</v>
          </cell>
          <cell r="B21" t="str">
            <v>Employee Flexible Spending Account</v>
          </cell>
          <cell r="C21">
            <v>0</v>
          </cell>
          <cell r="D21">
            <v>0</v>
          </cell>
          <cell r="E21">
            <v>-155.03</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-155.03</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22">
            <v>81385</v>
          </cell>
          <cell r="B22" t="str">
            <v>Emp. EAP Costs</v>
          </cell>
          <cell r="C22">
            <v>86</v>
          </cell>
          <cell r="D22">
            <v>86</v>
          </cell>
          <cell r="E22">
            <v>67.94</v>
          </cell>
          <cell r="F22">
            <v>7</v>
          </cell>
          <cell r="G22">
            <v>7</v>
          </cell>
          <cell r="H22">
            <v>7.53</v>
          </cell>
          <cell r="I22">
            <v>7</v>
          </cell>
          <cell r="J22">
            <v>7</v>
          </cell>
          <cell r="K22">
            <v>7.53</v>
          </cell>
          <cell r="L22">
            <v>7</v>
          </cell>
          <cell r="M22">
            <v>7</v>
          </cell>
          <cell r="N22">
            <v>7.53</v>
          </cell>
          <cell r="O22">
            <v>7</v>
          </cell>
          <cell r="P22">
            <v>7</v>
          </cell>
          <cell r="Q22">
            <v>7.53</v>
          </cell>
          <cell r="R22">
            <v>7</v>
          </cell>
          <cell r="S22">
            <v>7</v>
          </cell>
          <cell r="T22">
            <v>7.62</v>
          </cell>
          <cell r="U22">
            <v>7</v>
          </cell>
          <cell r="V22">
            <v>7</v>
          </cell>
          <cell r="W22">
            <v>7.6</v>
          </cell>
          <cell r="X22">
            <v>7</v>
          </cell>
          <cell r="Y22">
            <v>7</v>
          </cell>
          <cell r="Z22">
            <v>7.6</v>
          </cell>
          <cell r="AA22">
            <v>7</v>
          </cell>
          <cell r="AB22">
            <v>7</v>
          </cell>
          <cell r="AC22">
            <v>7.6</v>
          </cell>
          <cell r="AD22">
            <v>7</v>
          </cell>
          <cell r="AE22">
            <v>7</v>
          </cell>
          <cell r="AF22">
            <v>7.4</v>
          </cell>
          <cell r="AG22">
            <v>7</v>
          </cell>
          <cell r="AH22">
            <v>7</v>
          </cell>
          <cell r="AI22">
            <v>0</v>
          </cell>
          <cell r="AJ22">
            <v>7</v>
          </cell>
          <cell r="AK22">
            <v>7</v>
          </cell>
          <cell r="AL22">
            <v>0</v>
          </cell>
          <cell r="AM22">
            <v>9</v>
          </cell>
          <cell r="AN22">
            <v>9</v>
          </cell>
          <cell r="AO22">
            <v>0</v>
          </cell>
        </row>
        <row r="23">
          <cell r="A23">
            <v>81390</v>
          </cell>
          <cell r="B23" t="str">
            <v>Emp. Insurance - Other</v>
          </cell>
          <cell r="C23">
            <v>228</v>
          </cell>
          <cell r="D23">
            <v>225</v>
          </cell>
          <cell r="E23">
            <v>176.64</v>
          </cell>
          <cell r="F23">
            <v>19</v>
          </cell>
          <cell r="G23">
            <v>19</v>
          </cell>
          <cell r="H23">
            <v>22.5</v>
          </cell>
          <cell r="I23">
            <v>19</v>
          </cell>
          <cell r="J23">
            <v>19</v>
          </cell>
          <cell r="K23">
            <v>22.74</v>
          </cell>
          <cell r="L23">
            <v>19</v>
          </cell>
          <cell r="M23">
            <v>19</v>
          </cell>
          <cell r="N23">
            <v>22.74</v>
          </cell>
          <cell r="O23">
            <v>19</v>
          </cell>
          <cell r="P23">
            <v>19</v>
          </cell>
          <cell r="Q23">
            <v>22.82</v>
          </cell>
          <cell r="R23">
            <v>19</v>
          </cell>
          <cell r="S23">
            <v>19</v>
          </cell>
          <cell r="T23">
            <v>29.22</v>
          </cell>
          <cell r="U23">
            <v>19</v>
          </cell>
          <cell r="V23">
            <v>19</v>
          </cell>
          <cell r="W23">
            <v>22.44</v>
          </cell>
          <cell r="X23">
            <v>19</v>
          </cell>
          <cell r="Y23">
            <v>19</v>
          </cell>
          <cell r="Z23">
            <v>23.27</v>
          </cell>
          <cell r="AA23">
            <v>19</v>
          </cell>
          <cell r="AB23">
            <v>19</v>
          </cell>
          <cell r="AC23">
            <v>10.91</v>
          </cell>
          <cell r="AD23">
            <v>19</v>
          </cell>
          <cell r="AE23">
            <v>19</v>
          </cell>
          <cell r="AF23">
            <v>0</v>
          </cell>
          <cell r="AG23">
            <v>19</v>
          </cell>
          <cell r="AH23">
            <v>19</v>
          </cell>
          <cell r="AI23">
            <v>0</v>
          </cell>
          <cell r="AJ23">
            <v>19</v>
          </cell>
          <cell r="AK23">
            <v>19</v>
          </cell>
          <cell r="AL23">
            <v>0</v>
          </cell>
          <cell r="AM23">
            <v>19</v>
          </cell>
          <cell r="AN23">
            <v>16</v>
          </cell>
          <cell r="AO23">
            <v>0</v>
          </cell>
        </row>
        <row r="24">
          <cell r="A24">
            <v>81391</v>
          </cell>
          <cell r="B24" t="str">
            <v>State Unemployment</v>
          </cell>
          <cell r="C24">
            <v>215</v>
          </cell>
          <cell r="D24">
            <v>212</v>
          </cell>
          <cell r="E24">
            <v>518.12</v>
          </cell>
          <cell r="F24">
            <v>18</v>
          </cell>
          <cell r="G24">
            <v>18</v>
          </cell>
          <cell r="H24">
            <v>0</v>
          </cell>
          <cell r="I24">
            <v>18</v>
          </cell>
          <cell r="J24">
            <v>18</v>
          </cell>
          <cell r="K24">
            <v>0</v>
          </cell>
          <cell r="L24">
            <v>18</v>
          </cell>
          <cell r="M24">
            <v>18</v>
          </cell>
          <cell r="N24">
            <v>0</v>
          </cell>
          <cell r="O24">
            <v>18</v>
          </cell>
          <cell r="P24">
            <v>18</v>
          </cell>
          <cell r="Q24">
            <v>0</v>
          </cell>
          <cell r="R24">
            <v>18</v>
          </cell>
          <cell r="S24">
            <v>18</v>
          </cell>
          <cell r="T24">
            <v>58.75</v>
          </cell>
          <cell r="U24">
            <v>18</v>
          </cell>
          <cell r="V24">
            <v>18</v>
          </cell>
          <cell r="W24">
            <v>58.76</v>
          </cell>
          <cell r="X24">
            <v>18</v>
          </cell>
          <cell r="Y24">
            <v>18</v>
          </cell>
          <cell r="Z24">
            <v>400.61</v>
          </cell>
          <cell r="AA24">
            <v>18</v>
          </cell>
          <cell r="AB24">
            <v>18</v>
          </cell>
          <cell r="AC24">
            <v>0</v>
          </cell>
          <cell r="AD24">
            <v>18</v>
          </cell>
          <cell r="AE24">
            <v>18</v>
          </cell>
          <cell r="AF24">
            <v>0</v>
          </cell>
          <cell r="AG24">
            <v>18</v>
          </cell>
          <cell r="AH24">
            <v>18</v>
          </cell>
          <cell r="AI24">
            <v>0</v>
          </cell>
          <cell r="AJ24">
            <v>18</v>
          </cell>
          <cell r="AK24">
            <v>18</v>
          </cell>
          <cell r="AL24">
            <v>0</v>
          </cell>
          <cell r="AM24">
            <v>17</v>
          </cell>
          <cell r="AN24">
            <v>14</v>
          </cell>
          <cell r="AO24">
            <v>0</v>
          </cell>
        </row>
        <row r="25">
          <cell r="A25">
            <v>81392</v>
          </cell>
          <cell r="B25" t="str">
            <v>Workers Compensation</v>
          </cell>
          <cell r="C25">
            <v>376</v>
          </cell>
          <cell r="D25">
            <v>370</v>
          </cell>
          <cell r="E25">
            <v>248.62</v>
          </cell>
          <cell r="F25">
            <v>32</v>
          </cell>
          <cell r="G25">
            <v>31</v>
          </cell>
          <cell r="H25">
            <v>30.84</v>
          </cell>
          <cell r="I25">
            <v>32</v>
          </cell>
          <cell r="J25">
            <v>31</v>
          </cell>
          <cell r="K25">
            <v>30.84</v>
          </cell>
          <cell r="L25">
            <v>32</v>
          </cell>
          <cell r="M25">
            <v>31</v>
          </cell>
          <cell r="N25">
            <v>30.84</v>
          </cell>
          <cell r="O25">
            <v>32</v>
          </cell>
          <cell r="P25">
            <v>31</v>
          </cell>
          <cell r="Q25">
            <v>30.85</v>
          </cell>
          <cell r="R25">
            <v>32</v>
          </cell>
          <cell r="S25">
            <v>31</v>
          </cell>
          <cell r="T25">
            <v>30.84</v>
          </cell>
          <cell r="U25">
            <v>32</v>
          </cell>
          <cell r="V25">
            <v>31</v>
          </cell>
          <cell r="W25">
            <v>30.85</v>
          </cell>
          <cell r="X25">
            <v>32</v>
          </cell>
          <cell r="Y25">
            <v>31</v>
          </cell>
          <cell r="Z25">
            <v>31.78</v>
          </cell>
          <cell r="AA25">
            <v>32</v>
          </cell>
          <cell r="AB25">
            <v>31</v>
          </cell>
          <cell r="AC25">
            <v>31.78</v>
          </cell>
          <cell r="AD25">
            <v>32</v>
          </cell>
          <cell r="AE25">
            <v>31</v>
          </cell>
          <cell r="AF25">
            <v>0</v>
          </cell>
          <cell r="AG25">
            <v>32</v>
          </cell>
          <cell r="AH25">
            <v>31</v>
          </cell>
          <cell r="AI25">
            <v>0</v>
          </cell>
          <cell r="AJ25">
            <v>32</v>
          </cell>
          <cell r="AK25">
            <v>31</v>
          </cell>
          <cell r="AL25">
            <v>0</v>
          </cell>
          <cell r="AM25">
            <v>24</v>
          </cell>
          <cell r="AN25">
            <v>29</v>
          </cell>
          <cell r="AO25">
            <v>0</v>
          </cell>
        </row>
        <row r="26">
          <cell r="A26">
            <v>81393</v>
          </cell>
          <cell r="B26" t="str">
            <v>Retirement Benefits</v>
          </cell>
          <cell r="C26">
            <v>4026</v>
          </cell>
          <cell r="D26">
            <v>3966</v>
          </cell>
          <cell r="E26">
            <v>2663.99</v>
          </cell>
          <cell r="F26">
            <v>336</v>
          </cell>
          <cell r="G26">
            <v>331</v>
          </cell>
          <cell r="H26">
            <v>330.52</v>
          </cell>
          <cell r="I26">
            <v>336</v>
          </cell>
          <cell r="J26">
            <v>331</v>
          </cell>
          <cell r="K26">
            <v>330.52</v>
          </cell>
          <cell r="L26">
            <v>336</v>
          </cell>
          <cell r="M26">
            <v>331</v>
          </cell>
          <cell r="N26">
            <v>330.52</v>
          </cell>
          <cell r="O26">
            <v>336</v>
          </cell>
          <cell r="P26">
            <v>331</v>
          </cell>
          <cell r="Q26">
            <v>330.52</v>
          </cell>
          <cell r="R26">
            <v>336</v>
          </cell>
          <cell r="S26">
            <v>331</v>
          </cell>
          <cell r="T26">
            <v>330.52</v>
          </cell>
          <cell r="U26">
            <v>336</v>
          </cell>
          <cell r="V26">
            <v>331</v>
          </cell>
          <cell r="W26">
            <v>330.52</v>
          </cell>
          <cell r="X26">
            <v>336</v>
          </cell>
          <cell r="Y26">
            <v>331</v>
          </cell>
          <cell r="Z26">
            <v>340.43</v>
          </cell>
          <cell r="AA26">
            <v>336</v>
          </cell>
          <cell r="AB26">
            <v>331</v>
          </cell>
          <cell r="AC26">
            <v>340.44</v>
          </cell>
          <cell r="AD26">
            <v>336</v>
          </cell>
          <cell r="AE26">
            <v>331</v>
          </cell>
          <cell r="AF26">
            <v>0</v>
          </cell>
          <cell r="AG26">
            <v>336</v>
          </cell>
          <cell r="AH26">
            <v>331</v>
          </cell>
          <cell r="AI26">
            <v>0</v>
          </cell>
          <cell r="AJ26">
            <v>336</v>
          </cell>
          <cell r="AK26">
            <v>331</v>
          </cell>
          <cell r="AL26">
            <v>0</v>
          </cell>
          <cell r="AM26">
            <v>330</v>
          </cell>
          <cell r="AN26">
            <v>325</v>
          </cell>
          <cell r="AO26">
            <v>0</v>
          </cell>
        </row>
        <row r="27">
          <cell r="A27">
            <v>81410</v>
          </cell>
          <cell r="B27" t="str">
            <v>In-Region Travel</v>
          </cell>
          <cell r="C27">
            <v>252</v>
          </cell>
          <cell r="D27">
            <v>252</v>
          </cell>
          <cell r="E27">
            <v>0</v>
          </cell>
          <cell r="F27">
            <v>21</v>
          </cell>
          <cell r="G27">
            <v>21</v>
          </cell>
          <cell r="H27">
            <v>0</v>
          </cell>
          <cell r="I27">
            <v>21</v>
          </cell>
          <cell r="J27">
            <v>21</v>
          </cell>
          <cell r="K27">
            <v>0</v>
          </cell>
          <cell r="L27">
            <v>21</v>
          </cell>
          <cell r="M27">
            <v>21</v>
          </cell>
          <cell r="N27">
            <v>0</v>
          </cell>
          <cell r="O27">
            <v>21</v>
          </cell>
          <cell r="P27">
            <v>21</v>
          </cell>
          <cell r="Q27">
            <v>0</v>
          </cell>
          <cell r="R27">
            <v>21</v>
          </cell>
          <cell r="S27">
            <v>21</v>
          </cell>
          <cell r="T27">
            <v>0</v>
          </cell>
          <cell r="U27">
            <v>21</v>
          </cell>
          <cell r="V27">
            <v>21</v>
          </cell>
          <cell r="W27">
            <v>0</v>
          </cell>
          <cell r="X27">
            <v>21</v>
          </cell>
          <cell r="Y27">
            <v>21</v>
          </cell>
          <cell r="Z27">
            <v>0</v>
          </cell>
          <cell r="AA27">
            <v>21</v>
          </cell>
          <cell r="AB27">
            <v>21</v>
          </cell>
          <cell r="AC27">
            <v>0</v>
          </cell>
          <cell r="AD27">
            <v>21</v>
          </cell>
          <cell r="AE27">
            <v>21</v>
          </cell>
          <cell r="AF27">
            <v>0</v>
          </cell>
          <cell r="AG27">
            <v>21</v>
          </cell>
          <cell r="AH27">
            <v>21</v>
          </cell>
          <cell r="AI27">
            <v>0</v>
          </cell>
          <cell r="AJ27">
            <v>21</v>
          </cell>
          <cell r="AK27">
            <v>21</v>
          </cell>
          <cell r="AL27">
            <v>0</v>
          </cell>
          <cell r="AM27">
            <v>21</v>
          </cell>
          <cell r="AN27">
            <v>21</v>
          </cell>
          <cell r="AO27">
            <v>0</v>
          </cell>
        </row>
        <row r="28">
          <cell r="A28">
            <v>81530</v>
          </cell>
          <cell r="B28" t="str">
            <v>Janitorial Supplies</v>
          </cell>
          <cell r="C28">
            <v>34</v>
          </cell>
          <cell r="D28">
            <v>34</v>
          </cell>
          <cell r="E28">
            <v>16.78</v>
          </cell>
          <cell r="F28">
            <v>3</v>
          </cell>
          <cell r="G28">
            <v>3</v>
          </cell>
          <cell r="H28">
            <v>0</v>
          </cell>
          <cell r="I28">
            <v>3</v>
          </cell>
          <cell r="J28">
            <v>3</v>
          </cell>
          <cell r="K28">
            <v>7.64</v>
          </cell>
          <cell r="L28">
            <v>3</v>
          </cell>
          <cell r="M28">
            <v>3</v>
          </cell>
          <cell r="N28">
            <v>0.64</v>
          </cell>
          <cell r="O28">
            <v>3</v>
          </cell>
          <cell r="P28">
            <v>3</v>
          </cell>
          <cell r="Q28">
            <v>13.54</v>
          </cell>
          <cell r="R28">
            <v>3</v>
          </cell>
          <cell r="S28">
            <v>3</v>
          </cell>
          <cell r="T28">
            <v>-7.64</v>
          </cell>
          <cell r="U28">
            <v>3</v>
          </cell>
          <cell r="V28">
            <v>3</v>
          </cell>
          <cell r="W28">
            <v>2.6</v>
          </cell>
          <cell r="X28">
            <v>3</v>
          </cell>
          <cell r="Y28">
            <v>3</v>
          </cell>
          <cell r="Z28">
            <v>0</v>
          </cell>
          <cell r="AA28">
            <v>3</v>
          </cell>
          <cell r="AB28">
            <v>3</v>
          </cell>
          <cell r="AC28">
            <v>0</v>
          </cell>
          <cell r="AD28">
            <v>3</v>
          </cell>
          <cell r="AE28">
            <v>3</v>
          </cell>
          <cell r="AF28">
            <v>0</v>
          </cell>
          <cell r="AG28">
            <v>3</v>
          </cell>
          <cell r="AH28">
            <v>3</v>
          </cell>
          <cell r="AI28">
            <v>0</v>
          </cell>
          <cell r="AJ28">
            <v>3</v>
          </cell>
          <cell r="AK28">
            <v>3</v>
          </cell>
          <cell r="AL28">
            <v>0</v>
          </cell>
          <cell r="AM28">
            <v>1</v>
          </cell>
          <cell r="AN28">
            <v>1</v>
          </cell>
          <cell r="AO28">
            <v>0</v>
          </cell>
        </row>
        <row r="29">
          <cell r="A29">
            <v>81570</v>
          </cell>
          <cell r="B29" t="str">
            <v>Office Supplies</v>
          </cell>
          <cell r="C29">
            <v>401</v>
          </cell>
          <cell r="D29">
            <v>401</v>
          </cell>
          <cell r="E29">
            <v>173.5</v>
          </cell>
          <cell r="F29">
            <v>33</v>
          </cell>
          <cell r="G29">
            <v>33</v>
          </cell>
          <cell r="H29">
            <v>29.38</v>
          </cell>
          <cell r="I29">
            <v>33</v>
          </cell>
          <cell r="J29">
            <v>33</v>
          </cell>
          <cell r="K29">
            <v>0</v>
          </cell>
          <cell r="L29">
            <v>33</v>
          </cell>
          <cell r="M29">
            <v>33</v>
          </cell>
          <cell r="N29">
            <v>0</v>
          </cell>
          <cell r="O29">
            <v>33</v>
          </cell>
          <cell r="P29">
            <v>33</v>
          </cell>
          <cell r="Q29">
            <v>1.08</v>
          </cell>
          <cell r="R29">
            <v>33</v>
          </cell>
          <cell r="S29">
            <v>33</v>
          </cell>
          <cell r="T29">
            <v>29.4</v>
          </cell>
          <cell r="U29">
            <v>33</v>
          </cell>
          <cell r="V29">
            <v>33</v>
          </cell>
          <cell r="W29">
            <v>13.4</v>
          </cell>
          <cell r="X29">
            <v>33</v>
          </cell>
          <cell r="Y29">
            <v>33</v>
          </cell>
          <cell r="Z29">
            <v>0</v>
          </cell>
          <cell r="AA29">
            <v>33</v>
          </cell>
          <cell r="AB29">
            <v>33</v>
          </cell>
          <cell r="AC29">
            <v>92.75</v>
          </cell>
          <cell r="AD29">
            <v>33</v>
          </cell>
          <cell r="AE29">
            <v>33</v>
          </cell>
          <cell r="AF29">
            <v>7.49</v>
          </cell>
          <cell r="AG29">
            <v>33</v>
          </cell>
          <cell r="AH29">
            <v>33</v>
          </cell>
          <cell r="AI29">
            <v>0</v>
          </cell>
          <cell r="AJ29">
            <v>33</v>
          </cell>
          <cell r="AK29">
            <v>33</v>
          </cell>
          <cell r="AL29">
            <v>0</v>
          </cell>
          <cell r="AM29">
            <v>38</v>
          </cell>
          <cell r="AN29">
            <v>38</v>
          </cell>
          <cell r="AO29">
            <v>0</v>
          </cell>
        </row>
        <row r="30">
          <cell r="A30">
            <v>81580</v>
          </cell>
          <cell r="B30" t="str">
            <v>Duplicating Computer Supplies</v>
          </cell>
          <cell r="C30">
            <v>161</v>
          </cell>
          <cell r="D30">
            <v>161</v>
          </cell>
          <cell r="E30">
            <v>234.49</v>
          </cell>
          <cell r="F30">
            <v>13</v>
          </cell>
          <cell r="G30">
            <v>13</v>
          </cell>
          <cell r="H30">
            <v>0</v>
          </cell>
          <cell r="I30">
            <v>13</v>
          </cell>
          <cell r="J30">
            <v>13</v>
          </cell>
          <cell r="K30">
            <v>0</v>
          </cell>
          <cell r="L30">
            <v>13</v>
          </cell>
          <cell r="M30">
            <v>13</v>
          </cell>
          <cell r="N30">
            <v>77.989999999999995</v>
          </cell>
          <cell r="O30">
            <v>13</v>
          </cell>
          <cell r="P30">
            <v>13</v>
          </cell>
          <cell r="Q30">
            <v>25.82</v>
          </cell>
          <cell r="R30">
            <v>13</v>
          </cell>
          <cell r="S30">
            <v>13</v>
          </cell>
          <cell r="T30">
            <v>127.36</v>
          </cell>
          <cell r="U30">
            <v>13</v>
          </cell>
          <cell r="V30">
            <v>13</v>
          </cell>
          <cell r="W30">
            <v>0</v>
          </cell>
          <cell r="X30">
            <v>13</v>
          </cell>
          <cell r="Y30">
            <v>13</v>
          </cell>
          <cell r="Z30">
            <v>3.32</v>
          </cell>
          <cell r="AA30">
            <v>13</v>
          </cell>
          <cell r="AB30">
            <v>13</v>
          </cell>
          <cell r="AC30">
            <v>0</v>
          </cell>
          <cell r="AD30">
            <v>13</v>
          </cell>
          <cell r="AE30">
            <v>13</v>
          </cell>
          <cell r="AF30">
            <v>0</v>
          </cell>
          <cell r="AG30">
            <v>13</v>
          </cell>
          <cell r="AH30">
            <v>13</v>
          </cell>
          <cell r="AI30">
            <v>0</v>
          </cell>
          <cell r="AJ30">
            <v>13</v>
          </cell>
          <cell r="AK30">
            <v>13</v>
          </cell>
          <cell r="AL30">
            <v>0</v>
          </cell>
          <cell r="AM30">
            <v>18</v>
          </cell>
          <cell r="AN30">
            <v>18</v>
          </cell>
          <cell r="AO30">
            <v>0</v>
          </cell>
        </row>
        <row r="31">
          <cell r="A31">
            <v>81865</v>
          </cell>
          <cell r="B31" t="str">
            <v>Capital Improvement Fee</v>
          </cell>
          <cell r="C31">
            <v>354</v>
          </cell>
          <cell r="D31">
            <v>354</v>
          </cell>
          <cell r="E31">
            <v>240</v>
          </cell>
          <cell r="F31">
            <v>30</v>
          </cell>
          <cell r="G31">
            <v>30</v>
          </cell>
          <cell r="H31">
            <v>30</v>
          </cell>
          <cell r="I31">
            <v>30</v>
          </cell>
          <cell r="J31">
            <v>30</v>
          </cell>
          <cell r="K31">
            <v>30</v>
          </cell>
          <cell r="L31">
            <v>30</v>
          </cell>
          <cell r="M31">
            <v>30</v>
          </cell>
          <cell r="N31">
            <v>30</v>
          </cell>
          <cell r="O31">
            <v>30</v>
          </cell>
          <cell r="P31">
            <v>30</v>
          </cell>
          <cell r="Q31">
            <v>30</v>
          </cell>
          <cell r="R31">
            <v>30</v>
          </cell>
          <cell r="S31">
            <v>30</v>
          </cell>
          <cell r="T31">
            <v>30</v>
          </cell>
          <cell r="U31">
            <v>30</v>
          </cell>
          <cell r="V31">
            <v>30</v>
          </cell>
          <cell r="W31">
            <v>30</v>
          </cell>
          <cell r="X31">
            <v>30</v>
          </cell>
          <cell r="Y31">
            <v>30</v>
          </cell>
          <cell r="Z31">
            <v>30</v>
          </cell>
          <cell r="AA31">
            <v>30</v>
          </cell>
          <cell r="AB31">
            <v>30</v>
          </cell>
          <cell r="AC31">
            <v>30</v>
          </cell>
          <cell r="AD31">
            <v>30</v>
          </cell>
          <cell r="AE31">
            <v>30</v>
          </cell>
          <cell r="AF31">
            <v>0</v>
          </cell>
          <cell r="AG31">
            <v>30</v>
          </cell>
          <cell r="AH31">
            <v>30</v>
          </cell>
          <cell r="AI31">
            <v>0</v>
          </cell>
          <cell r="AJ31">
            <v>30</v>
          </cell>
          <cell r="AK31">
            <v>30</v>
          </cell>
          <cell r="AL31">
            <v>0</v>
          </cell>
          <cell r="AM31">
            <v>24</v>
          </cell>
          <cell r="AN31">
            <v>24</v>
          </cell>
          <cell r="AO31">
            <v>0</v>
          </cell>
        </row>
        <row r="32">
          <cell r="A32">
            <v>81870</v>
          </cell>
          <cell r="B32" t="str">
            <v>Capital Improvements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112.83</v>
          </cell>
          <cell r="R32">
            <v>0</v>
          </cell>
          <cell r="S32">
            <v>0</v>
          </cell>
          <cell r="T32">
            <v>-38.26</v>
          </cell>
          <cell r="U32">
            <v>0</v>
          </cell>
          <cell r="V32">
            <v>0</v>
          </cell>
          <cell r="W32">
            <v>-74.569999999999993</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row>
        <row r="33">
          <cell r="A33">
            <v>81930</v>
          </cell>
          <cell r="B33" t="str">
            <v>Small Furn Equip Purchase</v>
          </cell>
          <cell r="C33">
            <v>0</v>
          </cell>
          <cell r="D33">
            <v>0</v>
          </cell>
          <cell r="E33">
            <v>26.44</v>
          </cell>
          <cell r="F33">
            <v>0</v>
          </cell>
          <cell r="G33">
            <v>0</v>
          </cell>
          <cell r="H33">
            <v>26.44</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row>
        <row r="34">
          <cell r="A34">
            <v>81936</v>
          </cell>
          <cell r="B34" t="str">
            <v>Computer Software Licenses</v>
          </cell>
          <cell r="C34">
            <v>130</v>
          </cell>
          <cell r="D34">
            <v>130</v>
          </cell>
          <cell r="E34">
            <v>58.5</v>
          </cell>
          <cell r="F34">
            <v>11</v>
          </cell>
          <cell r="G34">
            <v>11</v>
          </cell>
          <cell r="H34">
            <v>0</v>
          </cell>
          <cell r="I34">
            <v>11</v>
          </cell>
          <cell r="J34">
            <v>11</v>
          </cell>
          <cell r="K34">
            <v>58.5</v>
          </cell>
          <cell r="L34">
            <v>11</v>
          </cell>
          <cell r="M34">
            <v>11</v>
          </cell>
          <cell r="N34">
            <v>0</v>
          </cell>
          <cell r="O34">
            <v>11</v>
          </cell>
          <cell r="P34">
            <v>11</v>
          </cell>
          <cell r="Q34">
            <v>0</v>
          </cell>
          <cell r="R34">
            <v>11</v>
          </cell>
          <cell r="S34">
            <v>11</v>
          </cell>
          <cell r="T34">
            <v>0</v>
          </cell>
          <cell r="U34">
            <v>11</v>
          </cell>
          <cell r="V34">
            <v>11</v>
          </cell>
          <cell r="W34">
            <v>0</v>
          </cell>
          <cell r="X34">
            <v>11</v>
          </cell>
          <cell r="Y34">
            <v>11</v>
          </cell>
          <cell r="Z34">
            <v>0</v>
          </cell>
          <cell r="AA34">
            <v>11</v>
          </cell>
          <cell r="AB34">
            <v>11</v>
          </cell>
          <cell r="AC34">
            <v>0</v>
          </cell>
          <cell r="AD34">
            <v>11</v>
          </cell>
          <cell r="AE34">
            <v>11</v>
          </cell>
          <cell r="AF34">
            <v>0</v>
          </cell>
          <cell r="AG34">
            <v>11</v>
          </cell>
          <cell r="AH34">
            <v>11</v>
          </cell>
          <cell r="AI34">
            <v>0</v>
          </cell>
          <cell r="AJ34">
            <v>11</v>
          </cell>
          <cell r="AK34">
            <v>11</v>
          </cell>
          <cell r="AL34">
            <v>0</v>
          </cell>
          <cell r="AM34">
            <v>9</v>
          </cell>
          <cell r="AN34">
            <v>9</v>
          </cell>
          <cell r="AO34">
            <v>0</v>
          </cell>
        </row>
        <row r="35">
          <cell r="A35">
            <v>81941</v>
          </cell>
          <cell r="B35" t="str">
            <v>Hardware Software Maint Alloc</v>
          </cell>
          <cell r="C35">
            <v>1004</v>
          </cell>
          <cell r="D35">
            <v>1004</v>
          </cell>
          <cell r="E35">
            <v>631.97</v>
          </cell>
          <cell r="F35">
            <v>84</v>
          </cell>
          <cell r="G35">
            <v>84</v>
          </cell>
          <cell r="H35">
            <v>93.58</v>
          </cell>
          <cell r="I35">
            <v>84</v>
          </cell>
          <cell r="J35">
            <v>84</v>
          </cell>
          <cell r="K35">
            <v>44.42</v>
          </cell>
          <cell r="L35">
            <v>84</v>
          </cell>
          <cell r="M35">
            <v>84</v>
          </cell>
          <cell r="N35">
            <v>62.85</v>
          </cell>
          <cell r="O35">
            <v>84</v>
          </cell>
          <cell r="P35">
            <v>84</v>
          </cell>
          <cell r="Q35">
            <v>145.88</v>
          </cell>
          <cell r="R35">
            <v>84</v>
          </cell>
          <cell r="S35">
            <v>84</v>
          </cell>
          <cell r="T35">
            <v>91.34</v>
          </cell>
          <cell r="U35">
            <v>84</v>
          </cell>
          <cell r="V35">
            <v>84</v>
          </cell>
          <cell r="W35">
            <v>77.22</v>
          </cell>
          <cell r="X35">
            <v>84</v>
          </cell>
          <cell r="Y35">
            <v>84</v>
          </cell>
          <cell r="Z35">
            <v>35.35</v>
          </cell>
          <cell r="AA35">
            <v>84</v>
          </cell>
          <cell r="AB35">
            <v>84</v>
          </cell>
          <cell r="AC35">
            <v>81.33</v>
          </cell>
          <cell r="AD35">
            <v>84</v>
          </cell>
          <cell r="AE35">
            <v>84</v>
          </cell>
          <cell r="AF35">
            <v>0</v>
          </cell>
          <cell r="AG35">
            <v>84</v>
          </cell>
          <cell r="AH35">
            <v>84</v>
          </cell>
          <cell r="AI35">
            <v>0</v>
          </cell>
          <cell r="AJ35">
            <v>84</v>
          </cell>
          <cell r="AK35">
            <v>84</v>
          </cell>
          <cell r="AL35">
            <v>0</v>
          </cell>
          <cell r="AM35">
            <v>80</v>
          </cell>
          <cell r="AN35">
            <v>80</v>
          </cell>
          <cell r="AO35">
            <v>0</v>
          </cell>
        </row>
        <row r="36">
          <cell r="A36">
            <v>82125</v>
          </cell>
          <cell r="B36" t="str">
            <v>Building Repair Staff</v>
          </cell>
          <cell r="C36">
            <v>19</v>
          </cell>
          <cell r="D36">
            <v>19</v>
          </cell>
          <cell r="E36">
            <v>14.99</v>
          </cell>
          <cell r="F36">
            <v>2</v>
          </cell>
          <cell r="G36">
            <v>2</v>
          </cell>
          <cell r="H36">
            <v>0.9</v>
          </cell>
          <cell r="I36">
            <v>2</v>
          </cell>
          <cell r="J36">
            <v>2</v>
          </cell>
          <cell r="K36">
            <v>1.61</v>
          </cell>
          <cell r="L36">
            <v>2</v>
          </cell>
          <cell r="M36">
            <v>2</v>
          </cell>
          <cell r="N36">
            <v>3.76</v>
          </cell>
          <cell r="O36">
            <v>2</v>
          </cell>
          <cell r="P36">
            <v>2</v>
          </cell>
          <cell r="Q36">
            <v>2.8</v>
          </cell>
          <cell r="R36">
            <v>2</v>
          </cell>
          <cell r="S36">
            <v>2</v>
          </cell>
          <cell r="T36">
            <v>-0.8</v>
          </cell>
          <cell r="U36">
            <v>2</v>
          </cell>
          <cell r="V36">
            <v>2</v>
          </cell>
          <cell r="W36">
            <v>2.81</v>
          </cell>
          <cell r="X36">
            <v>2</v>
          </cell>
          <cell r="Y36">
            <v>2</v>
          </cell>
          <cell r="Z36">
            <v>2.14</v>
          </cell>
          <cell r="AA36">
            <v>2</v>
          </cell>
          <cell r="AB36">
            <v>2</v>
          </cell>
          <cell r="AC36">
            <v>0.94</v>
          </cell>
          <cell r="AD36">
            <v>2</v>
          </cell>
          <cell r="AE36">
            <v>2</v>
          </cell>
          <cell r="AF36">
            <v>0.83</v>
          </cell>
          <cell r="AG36">
            <v>2</v>
          </cell>
          <cell r="AH36">
            <v>2</v>
          </cell>
          <cell r="AI36">
            <v>0</v>
          </cell>
          <cell r="AJ36">
            <v>2</v>
          </cell>
          <cell r="AK36">
            <v>2</v>
          </cell>
          <cell r="AL36">
            <v>0</v>
          </cell>
          <cell r="AM36">
            <v>-3</v>
          </cell>
          <cell r="AN36">
            <v>-3</v>
          </cell>
          <cell r="AO36">
            <v>0</v>
          </cell>
        </row>
        <row r="37">
          <cell r="A37">
            <v>82127</v>
          </cell>
          <cell r="B37" t="str">
            <v>Building Repair Maint Contractor</v>
          </cell>
          <cell r="C37">
            <v>34</v>
          </cell>
          <cell r="D37">
            <v>34</v>
          </cell>
          <cell r="E37">
            <v>473.63</v>
          </cell>
          <cell r="F37">
            <v>3</v>
          </cell>
          <cell r="G37">
            <v>3</v>
          </cell>
          <cell r="H37">
            <v>6.73</v>
          </cell>
          <cell r="I37">
            <v>3</v>
          </cell>
          <cell r="J37">
            <v>3</v>
          </cell>
          <cell r="K37">
            <v>2.58</v>
          </cell>
          <cell r="L37">
            <v>3</v>
          </cell>
          <cell r="M37">
            <v>3</v>
          </cell>
          <cell r="N37">
            <v>40.24</v>
          </cell>
          <cell r="O37">
            <v>3</v>
          </cell>
          <cell r="P37">
            <v>3</v>
          </cell>
          <cell r="Q37">
            <v>443.76</v>
          </cell>
          <cell r="R37">
            <v>3</v>
          </cell>
          <cell r="S37">
            <v>3</v>
          </cell>
          <cell r="T37">
            <v>-122.63</v>
          </cell>
          <cell r="U37">
            <v>3</v>
          </cell>
          <cell r="V37">
            <v>3</v>
          </cell>
          <cell r="W37">
            <v>27.43</v>
          </cell>
          <cell r="X37">
            <v>3</v>
          </cell>
          <cell r="Y37">
            <v>3</v>
          </cell>
          <cell r="Z37">
            <v>2.19</v>
          </cell>
          <cell r="AA37">
            <v>3</v>
          </cell>
          <cell r="AB37">
            <v>3</v>
          </cell>
          <cell r="AC37">
            <v>1.46</v>
          </cell>
          <cell r="AD37">
            <v>3</v>
          </cell>
          <cell r="AE37">
            <v>3</v>
          </cell>
          <cell r="AF37">
            <v>71.87</v>
          </cell>
          <cell r="AG37">
            <v>3</v>
          </cell>
          <cell r="AH37">
            <v>3</v>
          </cell>
          <cell r="AI37">
            <v>0</v>
          </cell>
          <cell r="AJ37">
            <v>3</v>
          </cell>
          <cell r="AK37">
            <v>3</v>
          </cell>
          <cell r="AL37">
            <v>0</v>
          </cell>
          <cell r="AM37">
            <v>1</v>
          </cell>
          <cell r="AN37">
            <v>1</v>
          </cell>
          <cell r="AO37">
            <v>0</v>
          </cell>
        </row>
        <row r="38">
          <cell r="A38">
            <v>82128</v>
          </cell>
          <cell r="B38" t="str">
            <v>Elevators</v>
          </cell>
          <cell r="C38">
            <v>52</v>
          </cell>
          <cell r="D38">
            <v>52</v>
          </cell>
          <cell r="E38">
            <v>54.83</v>
          </cell>
          <cell r="F38">
            <v>4</v>
          </cell>
          <cell r="G38">
            <v>4</v>
          </cell>
          <cell r="H38">
            <v>8.23</v>
          </cell>
          <cell r="I38">
            <v>4</v>
          </cell>
          <cell r="J38">
            <v>4</v>
          </cell>
          <cell r="K38">
            <v>14.24</v>
          </cell>
          <cell r="L38">
            <v>4</v>
          </cell>
          <cell r="M38">
            <v>4</v>
          </cell>
          <cell r="N38">
            <v>2.76</v>
          </cell>
          <cell r="O38">
            <v>4</v>
          </cell>
          <cell r="P38">
            <v>4</v>
          </cell>
          <cell r="Q38">
            <v>0</v>
          </cell>
          <cell r="R38">
            <v>4</v>
          </cell>
          <cell r="S38">
            <v>4</v>
          </cell>
          <cell r="T38">
            <v>9.41</v>
          </cell>
          <cell r="U38">
            <v>4</v>
          </cell>
          <cell r="V38">
            <v>4</v>
          </cell>
          <cell r="W38">
            <v>9.25</v>
          </cell>
          <cell r="X38">
            <v>4</v>
          </cell>
          <cell r="Y38">
            <v>4</v>
          </cell>
          <cell r="Z38">
            <v>0</v>
          </cell>
          <cell r="AA38">
            <v>4</v>
          </cell>
          <cell r="AB38">
            <v>4</v>
          </cell>
          <cell r="AC38">
            <v>9.41</v>
          </cell>
          <cell r="AD38">
            <v>4</v>
          </cell>
          <cell r="AE38">
            <v>4</v>
          </cell>
          <cell r="AF38">
            <v>1.53</v>
          </cell>
          <cell r="AG38">
            <v>4</v>
          </cell>
          <cell r="AH38">
            <v>4</v>
          </cell>
          <cell r="AI38">
            <v>0</v>
          </cell>
          <cell r="AJ38">
            <v>4</v>
          </cell>
          <cell r="AK38">
            <v>4</v>
          </cell>
          <cell r="AL38">
            <v>0</v>
          </cell>
          <cell r="AM38">
            <v>8</v>
          </cell>
          <cell r="AN38">
            <v>8</v>
          </cell>
          <cell r="AO38">
            <v>0</v>
          </cell>
        </row>
        <row r="39">
          <cell r="A39">
            <v>82129</v>
          </cell>
          <cell r="B39" t="str">
            <v>Landscaping</v>
          </cell>
          <cell r="C39">
            <v>123</v>
          </cell>
          <cell r="D39">
            <v>123</v>
          </cell>
          <cell r="E39">
            <v>102.6</v>
          </cell>
          <cell r="F39">
            <v>10</v>
          </cell>
          <cell r="G39">
            <v>10</v>
          </cell>
          <cell r="H39">
            <v>15.87</v>
          </cell>
          <cell r="I39">
            <v>10</v>
          </cell>
          <cell r="J39">
            <v>10</v>
          </cell>
          <cell r="K39">
            <v>15.87</v>
          </cell>
          <cell r="L39">
            <v>10</v>
          </cell>
          <cell r="M39">
            <v>10</v>
          </cell>
          <cell r="N39">
            <v>17.75</v>
          </cell>
          <cell r="O39">
            <v>10</v>
          </cell>
          <cell r="P39">
            <v>10</v>
          </cell>
          <cell r="Q39">
            <v>15.87</v>
          </cell>
          <cell r="R39">
            <v>10</v>
          </cell>
          <cell r="S39">
            <v>10</v>
          </cell>
          <cell r="T39">
            <v>5.1100000000000003</v>
          </cell>
          <cell r="U39">
            <v>10</v>
          </cell>
          <cell r="V39">
            <v>10</v>
          </cell>
          <cell r="W39">
            <v>10.49</v>
          </cell>
          <cell r="X39">
            <v>10</v>
          </cell>
          <cell r="Y39">
            <v>10</v>
          </cell>
          <cell r="Z39">
            <v>11.15</v>
          </cell>
          <cell r="AA39">
            <v>10</v>
          </cell>
          <cell r="AB39">
            <v>10</v>
          </cell>
          <cell r="AC39">
            <v>10.49</v>
          </cell>
          <cell r="AD39">
            <v>10</v>
          </cell>
          <cell r="AE39">
            <v>10</v>
          </cell>
          <cell r="AF39">
            <v>0</v>
          </cell>
          <cell r="AG39">
            <v>10</v>
          </cell>
          <cell r="AH39">
            <v>10</v>
          </cell>
          <cell r="AI39">
            <v>0</v>
          </cell>
          <cell r="AJ39">
            <v>10</v>
          </cell>
          <cell r="AK39">
            <v>10</v>
          </cell>
          <cell r="AL39">
            <v>0</v>
          </cell>
          <cell r="AM39">
            <v>13</v>
          </cell>
          <cell r="AN39">
            <v>13</v>
          </cell>
          <cell r="AO39">
            <v>0</v>
          </cell>
        </row>
        <row r="40">
          <cell r="A40">
            <v>82131</v>
          </cell>
          <cell r="B40" t="str">
            <v>Fire Equipment</v>
          </cell>
          <cell r="C40">
            <v>92</v>
          </cell>
          <cell r="D40">
            <v>92</v>
          </cell>
          <cell r="E40">
            <v>85.43</v>
          </cell>
          <cell r="F40">
            <v>8</v>
          </cell>
          <cell r="G40">
            <v>8</v>
          </cell>
          <cell r="H40">
            <v>11.51</v>
          </cell>
          <cell r="I40">
            <v>8</v>
          </cell>
          <cell r="J40">
            <v>8</v>
          </cell>
          <cell r="K40">
            <v>11.51</v>
          </cell>
          <cell r="L40">
            <v>8</v>
          </cell>
          <cell r="M40">
            <v>8</v>
          </cell>
          <cell r="N40">
            <v>11.51</v>
          </cell>
          <cell r="O40">
            <v>8</v>
          </cell>
          <cell r="P40">
            <v>8</v>
          </cell>
          <cell r="Q40">
            <v>11.51</v>
          </cell>
          <cell r="R40">
            <v>8</v>
          </cell>
          <cell r="S40">
            <v>8</v>
          </cell>
          <cell r="T40">
            <v>3.71</v>
          </cell>
          <cell r="U40">
            <v>8</v>
          </cell>
          <cell r="V40">
            <v>8</v>
          </cell>
          <cell r="W40">
            <v>12.44</v>
          </cell>
          <cell r="X40">
            <v>8</v>
          </cell>
          <cell r="Y40">
            <v>8</v>
          </cell>
          <cell r="Z40">
            <v>7.61</v>
          </cell>
          <cell r="AA40">
            <v>8</v>
          </cell>
          <cell r="AB40">
            <v>8</v>
          </cell>
          <cell r="AC40">
            <v>7.61</v>
          </cell>
          <cell r="AD40">
            <v>8</v>
          </cell>
          <cell r="AE40">
            <v>8</v>
          </cell>
          <cell r="AF40">
            <v>8.02</v>
          </cell>
          <cell r="AG40">
            <v>8</v>
          </cell>
          <cell r="AH40">
            <v>8</v>
          </cell>
          <cell r="AI40">
            <v>0</v>
          </cell>
          <cell r="AJ40">
            <v>8</v>
          </cell>
          <cell r="AK40">
            <v>8</v>
          </cell>
          <cell r="AL40">
            <v>0</v>
          </cell>
          <cell r="AM40">
            <v>4</v>
          </cell>
          <cell r="AN40">
            <v>4</v>
          </cell>
          <cell r="AO40">
            <v>0</v>
          </cell>
        </row>
        <row r="41">
          <cell r="A41">
            <v>82132</v>
          </cell>
          <cell r="B41" t="str">
            <v>Pest Control</v>
          </cell>
          <cell r="C41">
            <v>17</v>
          </cell>
          <cell r="D41">
            <v>17</v>
          </cell>
          <cell r="E41">
            <v>13.25</v>
          </cell>
          <cell r="F41">
            <v>1</v>
          </cell>
          <cell r="G41">
            <v>1</v>
          </cell>
          <cell r="H41">
            <v>2.1</v>
          </cell>
          <cell r="I41">
            <v>1</v>
          </cell>
          <cell r="J41">
            <v>1</v>
          </cell>
          <cell r="K41">
            <v>2.1</v>
          </cell>
          <cell r="L41">
            <v>1</v>
          </cell>
          <cell r="M41">
            <v>1</v>
          </cell>
          <cell r="N41">
            <v>2.1</v>
          </cell>
          <cell r="O41">
            <v>1</v>
          </cell>
          <cell r="P41">
            <v>1</v>
          </cell>
          <cell r="Q41">
            <v>2.1</v>
          </cell>
          <cell r="R41">
            <v>1</v>
          </cell>
          <cell r="S41">
            <v>1</v>
          </cell>
          <cell r="T41">
            <v>0.68</v>
          </cell>
          <cell r="U41">
            <v>1</v>
          </cell>
          <cell r="V41">
            <v>1</v>
          </cell>
          <cell r="W41">
            <v>1.39</v>
          </cell>
          <cell r="X41">
            <v>1</v>
          </cell>
          <cell r="Y41">
            <v>1</v>
          </cell>
          <cell r="Z41">
            <v>1.39</v>
          </cell>
          <cell r="AA41">
            <v>1</v>
          </cell>
          <cell r="AB41">
            <v>1</v>
          </cell>
          <cell r="AC41">
            <v>1.39</v>
          </cell>
          <cell r="AD41">
            <v>1</v>
          </cell>
          <cell r="AE41">
            <v>1</v>
          </cell>
          <cell r="AF41">
            <v>0</v>
          </cell>
          <cell r="AG41">
            <v>1</v>
          </cell>
          <cell r="AH41">
            <v>1</v>
          </cell>
          <cell r="AI41">
            <v>0</v>
          </cell>
          <cell r="AJ41">
            <v>1</v>
          </cell>
          <cell r="AK41">
            <v>1</v>
          </cell>
          <cell r="AL41">
            <v>0</v>
          </cell>
          <cell r="AM41">
            <v>6</v>
          </cell>
          <cell r="AN41">
            <v>6</v>
          </cell>
          <cell r="AO41">
            <v>0</v>
          </cell>
        </row>
        <row r="42">
          <cell r="A42">
            <v>82133</v>
          </cell>
          <cell r="B42" t="str">
            <v>Locksmith Services</v>
          </cell>
          <cell r="C42">
            <v>3</v>
          </cell>
          <cell r="D42">
            <v>3</v>
          </cell>
          <cell r="E42">
            <v>2.93</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2.69</v>
          </cell>
          <cell r="AA42">
            <v>0</v>
          </cell>
          <cell r="AB42">
            <v>0</v>
          </cell>
          <cell r="AC42">
            <v>0.24</v>
          </cell>
          <cell r="AD42">
            <v>0</v>
          </cell>
          <cell r="AE42">
            <v>0</v>
          </cell>
          <cell r="AF42">
            <v>0</v>
          </cell>
          <cell r="AG42">
            <v>0</v>
          </cell>
          <cell r="AH42">
            <v>0</v>
          </cell>
          <cell r="AI42">
            <v>0</v>
          </cell>
          <cell r="AJ42">
            <v>0</v>
          </cell>
          <cell r="AK42">
            <v>0</v>
          </cell>
          <cell r="AL42">
            <v>0</v>
          </cell>
          <cell r="AM42">
            <v>3</v>
          </cell>
          <cell r="AN42">
            <v>3</v>
          </cell>
          <cell r="AO42">
            <v>0</v>
          </cell>
        </row>
        <row r="43">
          <cell r="A43">
            <v>82140</v>
          </cell>
          <cell r="B43" t="str">
            <v>Janitorial Costs</v>
          </cell>
          <cell r="C43">
            <v>356</v>
          </cell>
          <cell r="D43">
            <v>356</v>
          </cell>
          <cell r="E43">
            <v>190.16</v>
          </cell>
          <cell r="F43">
            <v>30</v>
          </cell>
          <cell r="G43">
            <v>30</v>
          </cell>
          <cell r="H43">
            <v>29.27</v>
          </cell>
          <cell r="I43">
            <v>30</v>
          </cell>
          <cell r="J43">
            <v>30</v>
          </cell>
          <cell r="K43">
            <v>29.27</v>
          </cell>
          <cell r="L43">
            <v>30</v>
          </cell>
          <cell r="M43">
            <v>30</v>
          </cell>
          <cell r="N43">
            <v>29.27</v>
          </cell>
          <cell r="O43">
            <v>30</v>
          </cell>
          <cell r="P43">
            <v>30</v>
          </cell>
          <cell r="Q43">
            <v>29.27</v>
          </cell>
          <cell r="R43">
            <v>30</v>
          </cell>
          <cell r="S43">
            <v>30</v>
          </cell>
          <cell r="T43">
            <v>9.41</v>
          </cell>
          <cell r="U43">
            <v>30</v>
          </cell>
          <cell r="V43">
            <v>30</v>
          </cell>
          <cell r="W43">
            <v>19.34</v>
          </cell>
          <cell r="X43">
            <v>30</v>
          </cell>
          <cell r="Y43">
            <v>30</v>
          </cell>
          <cell r="Z43">
            <v>19.34</v>
          </cell>
          <cell r="AA43">
            <v>30</v>
          </cell>
          <cell r="AB43">
            <v>30</v>
          </cell>
          <cell r="AC43">
            <v>24.99</v>
          </cell>
          <cell r="AD43">
            <v>30</v>
          </cell>
          <cell r="AE43">
            <v>30</v>
          </cell>
          <cell r="AF43">
            <v>0</v>
          </cell>
          <cell r="AG43">
            <v>30</v>
          </cell>
          <cell r="AH43">
            <v>30</v>
          </cell>
          <cell r="AI43">
            <v>0</v>
          </cell>
          <cell r="AJ43">
            <v>30</v>
          </cell>
          <cell r="AK43">
            <v>30</v>
          </cell>
          <cell r="AL43">
            <v>0</v>
          </cell>
          <cell r="AM43">
            <v>26</v>
          </cell>
          <cell r="AN43">
            <v>26</v>
          </cell>
          <cell r="AO43">
            <v>0</v>
          </cell>
        </row>
        <row r="44">
          <cell r="A44">
            <v>82210</v>
          </cell>
          <cell r="B44" t="str">
            <v>Electricity Water</v>
          </cell>
          <cell r="C44">
            <v>560</v>
          </cell>
          <cell r="D44">
            <v>560</v>
          </cell>
          <cell r="E44">
            <v>419.33</v>
          </cell>
          <cell r="F44">
            <v>47</v>
          </cell>
          <cell r="G44">
            <v>47</v>
          </cell>
          <cell r="H44">
            <v>15.83</v>
          </cell>
          <cell r="I44">
            <v>47</v>
          </cell>
          <cell r="J44">
            <v>47</v>
          </cell>
          <cell r="K44">
            <v>110.12</v>
          </cell>
          <cell r="L44">
            <v>47</v>
          </cell>
          <cell r="M44">
            <v>47</v>
          </cell>
          <cell r="N44">
            <v>13.62</v>
          </cell>
          <cell r="O44">
            <v>47</v>
          </cell>
          <cell r="P44">
            <v>47</v>
          </cell>
          <cell r="Q44">
            <v>60.98</v>
          </cell>
          <cell r="R44">
            <v>47</v>
          </cell>
          <cell r="S44">
            <v>47</v>
          </cell>
          <cell r="T44">
            <v>61.67</v>
          </cell>
          <cell r="U44">
            <v>47</v>
          </cell>
          <cell r="V44">
            <v>47</v>
          </cell>
          <cell r="W44">
            <v>24.31</v>
          </cell>
          <cell r="X44">
            <v>47</v>
          </cell>
          <cell r="Y44">
            <v>47</v>
          </cell>
          <cell r="Z44">
            <v>47.25</v>
          </cell>
          <cell r="AA44">
            <v>47</v>
          </cell>
          <cell r="AB44">
            <v>47</v>
          </cell>
          <cell r="AC44">
            <v>35</v>
          </cell>
          <cell r="AD44">
            <v>47</v>
          </cell>
          <cell r="AE44">
            <v>47</v>
          </cell>
          <cell r="AF44">
            <v>50.55</v>
          </cell>
          <cell r="AG44">
            <v>47</v>
          </cell>
          <cell r="AH44">
            <v>47</v>
          </cell>
          <cell r="AI44">
            <v>0</v>
          </cell>
          <cell r="AJ44">
            <v>47</v>
          </cell>
          <cell r="AK44">
            <v>47</v>
          </cell>
          <cell r="AL44">
            <v>0</v>
          </cell>
          <cell r="AM44">
            <v>43</v>
          </cell>
          <cell r="AN44">
            <v>43</v>
          </cell>
          <cell r="AO44">
            <v>0</v>
          </cell>
        </row>
        <row r="45">
          <cell r="A45">
            <v>82230</v>
          </cell>
          <cell r="B45" t="str">
            <v>Waste Garbage Disposal</v>
          </cell>
          <cell r="C45">
            <v>109</v>
          </cell>
          <cell r="D45">
            <v>109</v>
          </cell>
          <cell r="E45">
            <v>101.37</v>
          </cell>
          <cell r="F45">
            <v>9</v>
          </cell>
          <cell r="G45">
            <v>9</v>
          </cell>
          <cell r="H45">
            <v>13.73</v>
          </cell>
          <cell r="I45">
            <v>9</v>
          </cell>
          <cell r="J45">
            <v>9</v>
          </cell>
          <cell r="K45">
            <v>13.77</v>
          </cell>
          <cell r="L45">
            <v>9</v>
          </cell>
          <cell r="M45">
            <v>9</v>
          </cell>
          <cell r="N45">
            <v>27.63</v>
          </cell>
          <cell r="O45">
            <v>9</v>
          </cell>
          <cell r="P45">
            <v>9</v>
          </cell>
          <cell r="Q45">
            <v>0.52</v>
          </cell>
          <cell r="R45">
            <v>9</v>
          </cell>
          <cell r="S45">
            <v>9</v>
          </cell>
          <cell r="T45">
            <v>8.9</v>
          </cell>
          <cell r="U45">
            <v>9</v>
          </cell>
          <cell r="V45">
            <v>9</v>
          </cell>
          <cell r="W45">
            <v>18.38</v>
          </cell>
          <cell r="X45">
            <v>9</v>
          </cell>
          <cell r="Y45">
            <v>9</v>
          </cell>
          <cell r="Z45">
            <v>9.23</v>
          </cell>
          <cell r="AA45">
            <v>9</v>
          </cell>
          <cell r="AB45">
            <v>9</v>
          </cell>
          <cell r="AC45">
            <v>0</v>
          </cell>
          <cell r="AD45">
            <v>9</v>
          </cell>
          <cell r="AE45">
            <v>9</v>
          </cell>
          <cell r="AF45">
            <v>9.2100000000000009</v>
          </cell>
          <cell r="AG45">
            <v>9</v>
          </cell>
          <cell r="AH45">
            <v>9</v>
          </cell>
          <cell r="AI45">
            <v>0</v>
          </cell>
          <cell r="AJ45">
            <v>9</v>
          </cell>
          <cell r="AK45">
            <v>9</v>
          </cell>
          <cell r="AL45">
            <v>0</v>
          </cell>
          <cell r="AM45">
            <v>10</v>
          </cell>
          <cell r="AN45">
            <v>10</v>
          </cell>
          <cell r="AO45">
            <v>0</v>
          </cell>
        </row>
        <row r="46">
          <cell r="A46">
            <v>82311</v>
          </cell>
          <cell r="B46" t="str">
            <v>Telephone Line Tone Maint</v>
          </cell>
          <cell r="C46">
            <v>962</v>
          </cell>
          <cell r="D46">
            <v>962</v>
          </cell>
          <cell r="E46">
            <v>693.63</v>
          </cell>
          <cell r="F46">
            <v>80</v>
          </cell>
          <cell r="G46">
            <v>80</v>
          </cell>
          <cell r="H46">
            <v>327.45999999999998</v>
          </cell>
          <cell r="I46">
            <v>80</v>
          </cell>
          <cell r="J46">
            <v>80</v>
          </cell>
          <cell r="K46">
            <v>45.23</v>
          </cell>
          <cell r="L46">
            <v>80</v>
          </cell>
          <cell r="M46">
            <v>80</v>
          </cell>
          <cell r="N46">
            <v>74.83</v>
          </cell>
          <cell r="O46">
            <v>80</v>
          </cell>
          <cell r="P46">
            <v>80</v>
          </cell>
          <cell r="Q46">
            <v>42.1</v>
          </cell>
          <cell r="R46">
            <v>80</v>
          </cell>
          <cell r="S46">
            <v>80</v>
          </cell>
          <cell r="T46">
            <v>38.79</v>
          </cell>
          <cell r="U46">
            <v>80</v>
          </cell>
          <cell r="V46">
            <v>80</v>
          </cell>
          <cell r="W46">
            <v>53.82</v>
          </cell>
          <cell r="X46">
            <v>80</v>
          </cell>
          <cell r="Y46">
            <v>80</v>
          </cell>
          <cell r="Z46">
            <v>53.22</v>
          </cell>
          <cell r="AA46">
            <v>80</v>
          </cell>
          <cell r="AB46">
            <v>80</v>
          </cell>
          <cell r="AC46">
            <v>58.18</v>
          </cell>
          <cell r="AD46">
            <v>80</v>
          </cell>
          <cell r="AE46">
            <v>80</v>
          </cell>
          <cell r="AF46">
            <v>0</v>
          </cell>
          <cell r="AG46">
            <v>80</v>
          </cell>
          <cell r="AH46">
            <v>80</v>
          </cell>
          <cell r="AI46">
            <v>0</v>
          </cell>
          <cell r="AJ46">
            <v>80</v>
          </cell>
          <cell r="AK46">
            <v>80</v>
          </cell>
          <cell r="AL46">
            <v>0</v>
          </cell>
          <cell r="AM46">
            <v>82</v>
          </cell>
          <cell r="AN46">
            <v>82</v>
          </cell>
          <cell r="AO46">
            <v>0</v>
          </cell>
        </row>
        <row r="47">
          <cell r="A47">
            <v>82318</v>
          </cell>
          <cell r="B47" t="str">
            <v>Mobile Phones - Airtime</v>
          </cell>
          <cell r="C47">
            <v>228</v>
          </cell>
          <cell r="D47">
            <v>228</v>
          </cell>
          <cell r="E47">
            <v>303.92</v>
          </cell>
          <cell r="F47">
            <v>19</v>
          </cell>
          <cell r="G47">
            <v>19</v>
          </cell>
          <cell r="H47">
            <v>37.99</v>
          </cell>
          <cell r="I47">
            <v>19</v>
          </cell>
          <cell r="J47">
            <v>19</v>
          </cell>
          <cell r="K47">
            <v>37.99</v>
          </cell>
          <cell r="L47">
            <v>19</v>
          </cell>
          <cell r="M47">
            <v>19</v>
          </cell>
          <cell r="N47">
            <v>37.99</v>
          </cell>
          <cell r="O47">
            <v>19</v>
          </cell>
          <cell r="P47">
            <v>19</v>
          </cell>
          <cell r="Q47">
            <v>37.99</v>
          </cell>
          <cell r="R47">
            <v>19</v>
          </cell>
          <cell r="S47">
            <v>19</v>
          </cell>
          <cell r="T47">
            <v>37.99</v>
          </cell>
          <cell r="U47">
            <v>19</v>
          </cell>
          <cell r="V47">
            <v>19</v>
          </cell>
          <cell r="W47">
            <v>37.99</v>
          </cell>
          <cell r="X47">
            <v>19</v>
          </cell>
          <cell r="Y47">
            <v>19</v>
          </cell>
          <cell r="Z47">
            <v>37.99</v>
          </cell>
          <cell r="AA47">
            <v>19</v>
          </cell>
          <cell r="AB47">
            <v>19</v>
          </cell>
          <cell r="AC47">
            <v>37.99</v>
          </cell>
          <cell r="AD47">
            <v>19</v>
          </cell>
          <cell r="AE47">
            <v>19</v>
          </cell>
          <cell r="AF47">
            <v>0</v>
          </cell>
          <cell r="AG47">
            <v>19</v>
          </cell>
          <cell r="AH47">
            <v>19</v>
          </cell>
          <cell r="AI47">
            <v>0</v>
          </cell>
          <cell r="AJ47">
            <v>19</v>
          </cell>
          <cell r="AK47">
            <v>19</v>
          </cell>
          <cell r="AL47">
            <v>0</v>
          </cell>
          <cell r="AM47">
            <v>19</v>
          </cell>
          <cell r="AN47">
            <v>19</v>
          </cell>
          <cell r="AO47">
            <v>0</v>
          </cell>
        </row>
        <row r="48">
          <cell r="A48">
            <v>82360</v>
          </cell>
          <cell r="B48" t="str">
            <v>Internet Direct Connect</v>
          </cell>
          <cell r="C48">
            <v>78</v>
          </cell>
          <cell r="D48">
            <v>78</v>
          </cell>
          <cell r="E48">
            <v>61.22</v>
          </cell>
          <cell r="F48">
            <v>7</v>
          </cell>
          <cell r="G48">
            <v>7</v>
          </cell>
          <cell r="H48">
            <v>34.83</v>
          </cell>
          <cell r="I48">
            <v>7</v>
          </cell>
          <cell r="J48">
            <v>7</v>
          </cell>
          <cell r="K48">
            <v>3.73</v>
          </cell>
          <cell r="L48">
            <v>7</v>
          </cell>
          <cell r="M48">
            <v>7</v>
          </cell>
          <cell r="N48">
            <v>3.4</v>
          </cell>
          <cell r="O48">
            <v>7</v>
          </cell>
          <cell r="P48">
            <v>7</v>
          </cell>
          <cell r="Q48">
            <v>3.94</v>
          </cell>
          <cell r="R48">
            <v>7</v>
          </cell>
          <cell r="S48">
            <v>7</v>
          </cell>
          <cell r="T48">
            <v>3.73</v>
          </cell>
          <cell r="U48">
            <v>7</v>
          </cell>
          <cell r="V48">
            <v>7</v>
          </cell>
          <cell r="W48">
            <v>3.73</v>
          </cell>
          <cell r="X48">
            <v>7</v>
          </cell>
          <cell r="Y48">
            <v>7</v>
          </cell>
          <cell r="Z48">
            <v>3.73</v>
          </cell>
          <cell r="AA48">
            <v>7</v>
          </cell>
          <cell r="AB48">
            <v>7</v>
          </cell>
          <cell r="AC48">
            <v>4.13</v>
          </cell>
          <cell r="AD48">
            <v>7</v>
          </cell>
          <cell r="AE48">
            <v>7</v>
          </cell>
          <cell r="AF48">
            <v>0</v>
          </cell>
          <cell r="AG48">
            <v>7</v>
          </cell>
          <cell r="AH48">
            <v>7</v>
          </cell>
          <cell r="AI48">
            <v>0</v>
          </cell>
          <cell r="AJ48">
            <v>7</v>
          </cell>
          <cell r="AK48">
            <v>7</v>
          </cell>
          <cell r="AL48">
            <v>0</v>
          </cell>
          <cell r="AM48">
            <v>1</v>
          </cell>
          <cell r="AN48">
            <v>1</v>
          </cell>
          <cell r="AO48">
            <v>0</v>
          </cell>
        </row>
        <row r="49">
          <cell r="A49">
            <v>82410</v>
          </cell>
          <cell r="B49" t="str">
            <v>Property Insurance</v>
          </cell>
          <cell r="C49">
            <v>115</v>
          </cell>
          <cell r="D49">
            <v>115</v>
          </cell>
          <cell r="E49">
            <v>116.16</v>
          </cell>
          <cell r="F49">
            <v>10</v>
          </cell>
          <cell r="G49">
            <v>10</v>
          </cell>
          <cell r="H49">
            <v>14.52</v>
          </cell>
          <cell r="I49">
            <v>10</v>
          </cell>
          <cell r="J49">
            <v>10</v>
          </cell>
          <cell r="K49">
            <v>14.52</v>
          </cell>
          <cell r="L49">
            <v>10</v>
          </cell>
          <cell r="M49">
            <v>10</v>
          </cell>
          <cell r="N49">
            <v>14.52</v>
          </cell>
          <cell r="O49">
            <v>10</v>
          </cell>
          <cell r="P49">
            <v>10</v>
          </cell>
          <cell r="Q49">
            <v>14.52</v>
          </cell>
          <cell r="R49">
            <v>10</v>
          </cell>
          <cell r="S49">
            <v>10</v>
          </cell>
          <cell r="T49">
            <v>14.52</v>
          </cell>
          <cell r="U49">
            <v>10</v>
          </cell>
          <cell r="V49">
            <v>10</v>
          </cell>
          <cell r="W49">
            <v>14.52</v>
          </cell>
          <cell r="X49">
            <v>10</v>
          </cell>
          <cell r="Y49">
            <v>10</v>
          </cell>
          <cell r="Z49">
            <v>14.52</v>
          </cell>
          <cell r="AA49">
            <v>10</v>
          </cell>
          <cell r="AB49">
            <v>10</v>
          </cell>
          <cell r="AC49">
            <v>14.52</v>
          </cell>
          <cell r="AD49">
            <v>10</v>
          </cell>
          <cell r="AE49">
            <v>10</v>
          </cell>
          <cell r="AF49">
            <v>0</v>
          </cell>
          <cell r="AG49">
            <v>10</v>
          </cell>
          <cell r="AH49">
            <v>10</v>
          </cell>
          <cell r="AI49">
            <v>0</v>
          </cell>
          <cell r="AJ49">
            <v>10</v>
          </cell>
          <cell r="AK49">
            <v>10</v>
          </cell>
          <cell r="AL49">
            <v>0</v>
          </cell>
          <cell r="AM49">
            <v>5</v>
          </cell>
          <cell r="AN49">
            <v>5</v>
          </cell>
          <cell r="AO49">
            <v>0</v>
          </cell>
        </row>
        <row r="50">
          <cell r="A50">
            <v>82420</v>
          </cell>
          <cell r="B50" t="str">
            <v>Gen Prof Liability</v>
          </cell>
          <cell r="C50">
            <v>122</v>
          </cell>
          <cell r="D50">
            <v>122</v>
          </cell>
          <cell r="E50">
            <v>84.03</v>
          </cell>
          <cell r="F50">
            <v>10</v>
          </cell>
          <cell r="G50">
            <v>10</v>
          </cell>
          <cell r="H50">
            <v>10.27</v>
          </cell>
          <cell r="I50">
            <v>10</v>
          </cell>
          <cell r="J50">
            <v>10</v>
          </cell>
          <cell r="K50">
            <v>10.27</v>
          </cell>
          <cell r="L50">
            <v>10</v>
          </cell>
          <cell r="M50">
            <v>10</v>
          </cell>
          <cell r="N50">
            <v>10.27</v>
          </cell>
          <cell r="O50">
            <v>10</v>
          </cell>
          <cell r="P50">
            <v>10</v>
          </cell>
          <cell r="Q50">
            <v>10.27</v>
          </cell>
          <cell r="R50">
            <v>10</v>
          </cell>
          <cell r="S50">
            <v>10</v>
          </cell>
          <cell r="T50">
            <v>12.14</v>
          </cell>
          <cell r="U50">
            <v>10</v>
          </cell>
          <cell r="V50">
            <v>10</v>
          </cell>
          <cell r="W50">
            <v>10.27</v>
          </cell>
          <cell r="X50">
            <v>10</v>
          </cell>
          <cell r="Y50">
            <v>10</v>
          </cell>
          <cell r="Z50">
            <v>10.27</v>
          </cell>
          <cell r="AA50">
            <v>10</v>
          </cell>
          <cell r="AB50">
            <v>10</v>
          </cell>
          <cell r="AC50">
            <v>10.27</v>
          </cell>
          <cell r="AD50">
            <v>10</v>
          </cell>
          <cell r="AE50">
            <v>10</v>
          </cell>
          <cell r="AF50">
            <v>0</v>
          </cell>
          <cell r="AG50">
            <v>10</v>
          </cell>
          <cell r="AH50">
            <v>10</v>
          </cell>
          <cell r="AI50">
            <v>0</v>
          </cell>
          <cell r="AJ50">
            <v>10</v>
          </cell>
          <cell r="AK50">
            <v>10</v>
          </cell>
          <cell r="AL50">
            <v>0</v>
          </cell>
          <cell r="AM50">
            <v>12</v>
          </cell>
          <cell r="AN50">
            <v>12</v>
          </cell>
          <cell r="AO50">
            <v>0</v>
          </cell>
        </row>
        <row r="51">
          <cell r="A51">
            <v>82720</v>
          </cell>
          <cell r="B51" t="str">
            <v>Licenses   Permits</v>
          </cell>
          <cell r="C51">
            <v>53</v>
          </cell>
          <cell r="D51">
            <v>53</v>
          </cell>
          <cell r="E51">
            <v>0</v>
          </cell>
          <cell r="F51">
            <v>4</v>
          </cell>
          <cell r="G51">
            <v>4</v>
          </cell>
          <cell r="H51">
            <v>0</v>
          </cell>
          <cell r="I51">
            <v>4</v>
          </cell>
          <cell r="J51">
            <v>4</v>
          </cell>
          <cell r="K51">
            <v>0</v>
          </cell>
          <cell r="L51">
            <v>4</v>
          </cell>
          <cell r="M51">
            <v>4</v>
          </cell>
          <cell r="N51">
            <v>0</v>
          </cell>
          <cell r="O51">
            <v>4</v>
          </cell>
          <cell r="P51">
            <v>4</v>
          </cell>
          <cell r="Q51">
            <v>0</v>
          </cell>
          <cell r="R51">
            <v>4</v>
          </cell>
          <cell r="S51">
            <v>4</v>
          </cell>
          <cell r="T51">
            <v>0</v>
          </cell>
          <cell r="U51">
            <v>4</v>
          </cell>
          <cell r="V51">
            <v>4</v>
          </cell>
          <cell r="W51">
            <v>0</v>
          </cell>
          <cell r="X51">
            <v>4</v>
          </cell>
          <cell r="Y51">
            <v>4</v>
          </cell>
          <cell r="Z51">
            <v>0</v>
          </cell>
          <cell r="AA51">
            <v>4</v>
          </cell>
          <cell r="AB51">
            <v>4</v>
          </cell>
          <cell r="AC51">
            <v>0</v>
          </cell>
          <cell r="AD51">
            <v>4</v>
          </cell>
          <cell r="AE51">
            <v>4</v>
          </cell>
          <cell r="AF51">
            <v>0</v>
          </cell>
          <cell r="AG51">
            <v>4</v>
          </cell>
          <cell r="AH51">
            <v>4</v>
          </cell>
          <cell r="AI51">
            <v>0</v>
          </cell>
          <cell r="AJ51">
            <v>4</v>
          </cell>
          <cell r="AK51">
            <v>4</v>
          </cell>
          <cell r="AL51">
            <v>0</v>
          </cell>
          <cell r="AM51">
            <v>9</v>
          </cell>
          <cell r="AN51">
            <v>9</v>
          </cell>
          <cell r="AO51">
            <v>0</v>
          </cell>
        </row>
        <row r="52">
          <cell r="A52">
            <v>82750</v>
          </cell>
          <cell r="B52" t="str">
            <v>Postage</v>
          </cell>
          <cell r="C52">
            <v>576</v>
          </cell>
          <cell r="D52">
            <v>576</v>
          </cell>
          <cell r="E52">
            <v>346.73</v>
          </cell>
          <cell r="F52">
            <v>48</v>
          </cell>
          <cell r="G52">
            <v>48</v>
          </cell>
          <cell r="H52">
            <v>0</v>
          </cell>
          <cell r="I52">
            <v>48</v>
          </cell>
          <cell r="J52">
            <v>48</v>
          </cell>
          <cell r="K52">
            <v>0</v>
          </cell>
          <cell r="L52">
            <v>48</v>
          </cell>
          <cell r="M52">
            <v>48</v>
          </cell>
          <cell r="N52">
            <v>65.680000000000007</v>
          </cell>
          <cell r="O52">
            <v>48</v>
          </cell>
          <cell r="P52">
            <v>48</v>
          </cell>
          <cell r="Q52">
            <v>59.08</v>
          </cell>
          <cell r="R52">
            <v>48</v>
          </cell>
          <cell r="S52">
            <v>48</v>
          </cell>
          <cell r="T52">
            <v>46.16</v>
          </cell>
          <cell r="U52">
            <v>48</v>
          </cell>
          <cell r="V52">
            <v>48</v>
          </cell>
          <cell r="W52">
            <v>37.46</v>
          </cell>
          <cell r="X52">
            <v>48</v>
          </cell>
          <cell r="Y52">
            <v>48</v>
          </cell>
          <cell r="Z52">
            <v>40.950000000000003</v>
          </cell>
          <cell r="AA52">
            <v>48</v>
          </cell>
          <cell r="AB52">
            <v>48</v>
          </cell>
          <cell r="AC52">
            <v>41.3</v>
          </cell>
          <cell r="AD52">
            <v>48</v>
          </cell>
          <cell r="AE52">
            <v>48</v>
          </cell>
          <cell r="AF52">
            <v>56.1</v>
          </cell>
          <cell r="AG52">
            <v>48</v>
          </cell>
          <cell r="AH52">
            <v>48</v>
          </cell>
          <cell r="AI52">
            <v>0</v>
          </cell>
          <cell r="AJ52">
            <v>48</v>
          </cell>
          <cell r="AK52">
            <v>48</v>
          </cell>
          <cell r="AL52">
            <v>0</v>
          </cell>
          <cell r="AM52">
            <v>48</v>
          </cell>
          <cell r="AN52">
            <v>48</v>
          </cell>
          <cell r="AO52">
            <v>0</v>
          </cell>
        </row>
        <row r="53">
          <cell r="A53" t="str">
            <v xml:space="preserve">                                                Total 179 - CFS Authority Admin</v>
          </cell>
          <cell r="C53">
            <v>117442</v>
          </cell>
          <cell r="D53">
            <v>115944</v>
          </cell>
          <cell r="E53">
            <v>78109.649999999994</v>
          </cell>
          <cell r="F53">
            <v>9787</v>
          </cell>
          <cell r="G53">
            <v>9663</v>
          </cell>
          <cell r="H53">
            <v>8974.8799999999992</v>
          </cell>
          <cell r="I53">
            <v>9787</v>
          </cell>
          <cell r="J53">
            <v>9663</v>
          </cell>
          <cell r="K53">
            <v>9745.58</v>
          </cell>
          <cell r="L53">
            <v>9787</v>
          </cell>
          <cell r="M53">
            <v>9663</v>
          </cell>
          <cell r="N53">
            <v>9925</v>
          </cell>
          <cell r="O53">
            <v>9787</v>
          </cell>
          <cell r="P53">
            <v>9663</v>
          </cell>
          <cell r="Q53">
            <v>10468.530000000001</v>
          </cell>
          <cell r="R53">
            <v>9787</v>
          </cell>
          <cell r="S53">
            <v>9663</v>
          </cell>
          <cell r="T53">
            <v>8811.8799999999992</v>
          </cell>
          <cell r="U53">
            <v>9787</v>
          </cell>
          <cell r="V53">
            <v>9663</v>
          </cell>
          <cell r="W53">
            <v>9751.75</v>
          </cell>
          <cell r="X53">
            <v>9787</v>
          </cell>
          <cell r="Y53">
            <v>9663</v>
          </cell>
          <cell r="Z53">
            <v>9996.27</v>
          </cell>
          <cell r="AA53">
            <v>9787</v>
          </cell>
          <cell r="AB53">
            <v>9663</v>
          </cell>
          <cell r="AC53">
            <v>10222.76</v>
          </cell>
          <cell r="AD53">
            <v>9787</v>
          </cell>
          <cell r="AE53">
            <v>9663</v>
          </cell>
          <cell r="AF53">
            <v>213</v>
          </cell>
          <cell r="AG53">
            <v>9787</v>
          </cell>
          <cell r="AH53">
            <v>9663</v>
          </cell>
          <cell r="AI53">
            <v>0</v>
          </cell>
          <cell r="AJ53">
            <v>9787</v>
          </cell>
          <cell r="AK53">
            <v>9663</v>
          </cell>
          <cell r="AL53">
            <v>0</v>
          </cell>
          <cell r="AM53">
            <v>9785</v>
          </cell>
          <cell r="AN53">
            <v>9651</v>
          </cell>
          <cell r="AO53">
            <v>0</v>
          </cell>
        </row>
        <row r="54">
          <cell r="A54" t="str">
            <v xml:space="preserve">                                       Total Expenditures</v>
          </cell>
          <cell r="C54">
            <v>117442</v>
          </cell>
          <cell r="D54">
            <v>115944</v>
          </cell>
          <cell r="E54">
            <v>78109.649999999994</v>
          </cell>
          <cell r="F54">
            <v>9787</v>
          </cell>
          <cell r="G54">
            <v>9663</v>
          </cell>
          <cell r="H54">
            <v>8974.8799999999992</v>
          </cell>
          <cell r="I54">
            <v>9787</v>
          </cell>
          <cell r="J54">
            <v>9663</v>
          </cell>
          <cell r="K54">
            <v>9745.58</v>
          </cell>
          <cell r="L54">
            <v>9787</v>
          </cell>
          <cell r="M54">
            <v>9663</v>
          </cell>
          <cell r="N54">
            <v>9925</v>
          </cell>
          <cell r="O54">
            <v>9787</v>
          </cell>
          <cell r="P54">
            <v>9663</v>
          </cell>
          <cell r="Q54">
            <v>10468.530000000001</v>
          </cell>
          <cell r="R54">
            <v>9787</v>
          </cell>
          <cell r="S54">
            <v>9663</v>
          </cell>
          <cell r="T54">
            <v>8811.8799999999992</v>
          </cell>
          <cell r="U54">
            <v>9787</v>
          </cell>
          <cell r="V54">
            <v>9663</v>
          </cell>
          <cell r="W54">
            <v>9751.75</v>
          </cell>
          <cell r="X54">
            <v>9787</v>
          </cell>
          <cell r="Y54">
            <v>9663</v>
          </cell>
          <cell r="Z54">
            <v>9996.27</v>
          </cell>
          <cell r="AA54">
            <v>9787</v>
          </cell>
          <cell r="AB54">
            <v>9663</v>
          </cell>
          <cell r="AC54">
            <v>10222.76</v>
          </cell>
          <cell r="AD54">
            <v>9787</v>
          </cell>
          <cell r="AE54">
            <v>9663</v>
          </cell>
          <cell r="AF54">
            <v>213</v>
          </cell>
          <cell r="AG54">
            <v>9787</v>
          </cell>
          <cell r="AH54">
            <v>9663</v>
          </cell>
          <cell r="AI54">
            <v>0</v>
          </cell>
          <cell r="AJ54">
            <v>9787</v>
          </cell>
          <cell r="AK54">
            <v>9663</v>
          </cell>
          <cell r="AL54">
            <v>0</v>
          </cell>
          <cell r="AM54">
            <v>9785</v>
          </cell>
          <cell r="AN54">
            <v>9651</v>
          </cell>
          <cell r="AO5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1"/>
      <sheetName val="sort by unit &amp; subtotal"/>
      <sheetName val="undo redistr"/>
      <sheetName val="format"/>
      <sheetName val="qryExportSpreadsheet2"/>
    </sheetNames>
    <sheetDataSet>
      <sheetData sheetId="0"/>
      <sheetData sheetId="1"/>
      <sheetData sheetId="2"/>
      <sheetData sheetId="3"/>
      <sheetData sheetId="4">
        <row r="1">
          <cell r="A1" t="str">
            <v>UnitID</v>
          </cell>
          <cell r="B1" t="str">
            <v>PositionID</v>
          </cell>
          <cell r="C1" t="str">
            <v>ServerID</v>
          </cell>
          <cell r="D1" t="str">
            <v>PositionTitle</v>
          </cell>
          <cell r="E1" t="str">
            <v>ServerName</v>
          </cell>
          <cell r="F1" t="str">
            <v>FTE</v>
          </cell>
          <cell r="G1" t="str">
            <v>Salary</v>
          </cell>
          <cell r="H1" t="str">
            <v>Fringe</v>
          </cell>
          <cell r="I1" t="str">
            <v>TTLSalBen</v>
          </cell>
          <cell r="J1" t="str">
            <v>UnitAlloc</v>
          </cell>
          <cell r="K1" t="str">
            <v>GAAlloc</v>
          </cell>
          <cell r="L1" t="str">
            <v>AuthAlloc</v>
          </cell>
          <cell r="M1" t="str">
            <v>TotalExpAlloc</v>
          </cell>
          <cell r="N1" t="str">
            <v>TTLSalBenExp</v>
          </cell>
          <cell r="O1" t="str">
            <v>HourlyRate</v>
          </cell>
          <cell r="P1" t="str">
            <v>TotalHours</v>
          </cell>
          <cell r="Q1" t="str">
            <v>PctOfHoursWk</v>
          </cell>
          <cell r="R1" t="str">
            <v>DirHours</v>
          </cell>
          <cell r="S1" t="str">
            <v>VacHours</v>
          </cell>
          <cell r="T1" t="str">
            <v>MtgHours</v>
          </cell>
          <cell r="U1" t="str">
            <v>AdminHours</v>
          </cell>
          <cell r="V1" t="str">
            <v>HoursPaid</v>
          </cell>
          <cell r="W1" t="str">
            <v>ProdPct</v>
          </cell>
          <cell r="X1" t="str">
            <v>CostPerHour</v>
          </cell>
          <cell r="Y1" t="str">
            <v>Alloc1</v>
          </cell>
          <cell r="Z1" t="str">
            <v>Alloc2</v>
          </cell>
          <cell r="AA1" t="str">
            <v>Alloc3</v>
          </cell>
          <cell r="AB1" t="str">
            <v>StartDate</v>
          </cell>
          <cell r="AC1" t="str">
            <v>EndDate</v>
          </cell>
        </row>
        <row r="2">
          <cell r="A2">
            <v>227</v>
          </cell>
          <cell r="B2">
            <v>6289</v>
          </cell>
          <cell r="C2">
            <v>31445</v>
          </cell>
          <cell r="D2" t="str">
            <v>CLINICAL THERAPIST II</v>
          </cell>
          <cell r="E2" t="str">
            <v>JOHNSON, JOANA DAWN</v>
          </cell>
          <cell r="F2">
            <v>1</v>
          </cell>
          <cell r="G2">
            <v>0</v>
          </cell>
          <cell r="H2">
            <v>0</v>
          </cell>
          <cell r="I2">
            <v>0</v>
          </cell>
          <cell r="J2">
            <v>0</v>
          </cell>
          <cell r="K2">
            <v>0</v>
          </cell>
          <cell r="L2">
            <v>0</v>
          </cell>
          <cell r="M2">
            <v>0</v>
          </cell>
          <cell r="N2">
            <v>0</v>
          </cell>
          <cell r="O2">
            <v>0</v>
          </cell>
          <cell r="P2">
            <v>0</v>
          </cell>
          <cell r="R2">
            <v>0</v>
          </cell>
          <cell r="S2">
            <v>0</v>
          </cell>
          <cell r="T2">
            <v>0</v>
          </cell>
          <cell r="U2">
            <v>0</v>
          </cell>
          <cell r="V2">
            <v>0</v>
          </cell>
          <cell r="X2">
            <v>0</v>
          </cell>
          <cell r="Y2">
            <v>0</v>
          </cell>
          <cell r="Z2">
            <v>0</v>
          </cell>
          <cell r="AA2">
            <v>0</v>
          </cell>
          <cell r="AB2">
            <v>38231</v>
          </cell>
          <cell r="AC2">
            <v>38595</v>
          </cell>
        </row>
        <row r="3">
          <cell r="A3">
            <v>227</v>
          </cell>
          <cell r="B3">
            <v>760</v>
          </cell>
          <cell r="C3">
            <v>34567</v>
          </cell>
          <cell r="D3" t="str">
            <v>DIRECTOR MED SVCS</v>
          </cell>
          <cell r="E3" t="str">
            <v>VAN NORMAN, JAMES MD</v>
          </cell>
          <cell r="F3">
            <v>0.2</v>
          </cell>
          <cell r="G3">
            <v>0</v>
          </cell>
          <cell r="H3">
            <v>0</v>
          </cell>
          <cell r="I3">
            <v>0</v>
          </cell>
          <cell r="J3">
            <v>0</v>
          </cell>
          <cell r="K3">
            <v>0</v>
          </cell>
          <cell r="L3">
            <v>0</v>
          </cell>
          <cell r="M3">
            <v>0</v>
          </cell>
          <cell r="N3">
            <v>0</v>
          </cell>
          <cell r="O3">
            <v>0</v>
          </cell>
          <cell r="P3">
            <v>0</v>
          </cell>
          <cell r="R3">
            <v>0</v>
          </cell>
          <cell r="S3">
            <v>0</v>
          </cell>
          <cell r="T3">
            <v>0</v>
          </cell>
          <cell r="U3">
            <v>0</v>
          </cell>
          <cell r="V3">
            <v>0</v>
          </cell>
          <cell r="X3">
            <v>0</v>
          </cell>
          <cell r="Y3">
            <v>0</v>
          </cell>
          <cell r="Z3">
            <v>0</v>
          </cell>
          <cell r="AA3">
            <v>0</v>
          </cell>
          <cell r="AB3">
            <v>38231</v>
          </cell>
          <cell r="AC3">
            <v>38595</v>
          </cell>
        </row>
        <row r="4">
          <cell r="A4">
            <v>434</v>
          </cell>
          <cell r="B4">
            <v>-1</v>
          </cell>
          <cell r="C4">
            <v>28428</v>
          </cell>
          <cell r="D4" t="str">
            <v>Unknown</v>
          </cell>
          <cell r="E4" t="str">
            <v>HILL, CHARLES M.</v>
          </cell>
          <cell r="F4">
            <v>0</v>
          </cell>
          <cell r="G4">
            <v>264.71924066586149</v>
          </cell>
          <cell r="H4">
            <v>72.757443680092422</v>
          </cell>
          <cell r="I4">
            <v>337.47668434595391</v>
          </cell>
          <cell r="J4">
            <v>0</v>
          </cell>
          <cell r="K4">
            <v>0</v>
          </cell>
          <cell r="L4">
            <v>0</v>
          </cell>
          <cell r="M4">
            <v>0</v>
          </cell>
          <cell r="N4">
            <v>0</v>
          </cell>
          <cell r="O4">
            <v>0</v>
          </cell>
          <cell r="P4">
            <v>0</v>
          </cell>
          <cell r="Q4">
            <v>0</v>
          </cell>
          <cell r="R4">
            <v>7.5</v>
          </cell>
          <cell r="S4">
            <v>0</v>
          </cell>
          <cell r="T4">
            <v>0</v>
          </cell>
          <cell r="U4">
            <v>0</v>
          </cell>
          <cell r="V4">
            <v>16.383986504227273</v>
          </cell>
          <cell r="W4">
            <v>0</v>
          </cell>
          <cell r="X4">
            <v>0</v>
          </cell>
          <cell r="Y4">
            <v>0</v>
          </cell>
          <cell r="Z4">
            <v>0</v>
          </cell>
          <cell r="AA4">
            <v>0</v>
          </cell>
          <cell r="AB4">
            <v>38231</v>
          </cell>
          <cell r="AC4">
            <v>38595</v>
          </cell>
        </row>
        <row r="5">
          <cell r="A5">
            <v>434</v>
          </cell>
          <cell r="B5">
            <v>-1</v>
          </cell>
          <cell r="C5">
            <v>28797</v>
          </cell>
          <cell r="D5" t="str">
            <v>Unknown</v>
          </cell>
          <cell r="E5" t="str">
            <v>HANSEN, ROBIN J.</v>
          </cell>
          <cell r="F5">
            <v>0</v>
          </cell>
          <cell r="G5">
            <v>0</v>
          </cell>
          <cell r="H5">
            <v>0</v>
          </cell>
          <cell r="I5">
            <v>0</v>
          </cell>
          <cell r="J5">
            <v>0</v>
          </cell>
          <cell r="K5">
            <v>0</v>
          </cell>
          <cell r="L5">
            <v>0</v>
          </cell>
          <cell r="M5">
            <v>0</v>
          </cell>
          <cell r="N5">
            <v>0</v>
          </cell>
          <cell r="O5">
            <v>0</v>
          </cell>
          <cell r="P5">
            <v>0</v>
          </cell>
          <cell r="Q5">
            <v>0</v>
          </cell>
          <cell r="R5">
            <v>2.25</v>
          </cell>
          <cell r="S5">
            <v>0</v>
          </cell>
          <cell r="T5">
            <v>0</v>
          </cell>
          <cell r="U5">
            <v>0</v>
          </cell>
          <cell r="V5">
            <v>0</v>
          </cell>
          <cell r="W5">
            <v>0</v>
          </cell>
          <cell r="X5">
            <v>0</v>
          </cell>
          <cell r="Y5">
            <v>0</v>
          </cell>
          <cell r="Z5">
            <v>0</v>
          </cell>
          <cell r="AA5">
            <v>0</v>
          </cell>
          <cell r="AB5">
            <v>38231</v>
          </cell>
          <cell r="AC5">
            <v>38595</v>
          </cell>
        </row>
        <row r="6">
          <cell r="A6">
            <v>434</v>
          </cell>
          <cell r="B6">
            <v>-1</v>
          </cell>
          <cell r="C6">
            <v>31317</v>
          </cell>
          <cell r="D6" t="str">
            <v>Unknown</v>
          </cell>
          <cell r="E6" t="str">
            <v>MCVEY, SUZANNA</v>
          </cell>
          <cell r="F6">
            <v>0</v>
          </cell>
          <cell r="G6">
            <v>42.794344550175609</v>
          </cell>
          <cell r="H6">
            <v>15.483459910545433</v>
          </cell>
          <cell r="I6">
            <v>58.277804460721043</v>
          </cell>
          <cell r="J6">
            <v>0</v>
          </cell>
          <cell r="K6">
            <v>0</v>
          </cell>
          <cell r="L6">
            <v>0</v>
          </cell>
          <cell r="M6">
            <v>0</v>
          </cell>
          <cell r="N6">
            <v>0</v>
          </cell>
          <cell r="O6">
            <v>0</v>
          </cell>
          <cell r="P6">
            <v>0</v>
          </cell>
          <cell r="Q6">
            <v>0</v>
          </cell>
          <cell r="R6">
            <v>0.5</v>
          </cell>
          <cell r="S6">
            <v>0</v>
          </cell>
          <cell r="T6">
            <v>0</v>
          </cell>
          <cell r="U6">
            <v>0</v>
          </cell>
          <cell r="V6">
            <v>2.7002450995107012</v>
          </cell>
          <cell r="W6">
            <v>0</v>
          </cell>
          <cell r="X6">
            <v>0</v>
          </cell>
          <cell r="Y6">
            <v>0</v>
          </cell>
          <cell r="Z6">
            <v>0</v>
          </cell>
          <cell r="AA6">
            <v>0</v>
          </cell>
          <cell r="AB6">
            <v>38231</v>
          </cell>
          <cell r="AC6">
            <v>38595</v>
          </cell>
        </row>
        <row r="7">
          <cell r="A7">
            <v>434</v>
          </cell>
          <cell r="B7">
            <v>-1</v>
          </cell>
          <cell r="C7">
            <v>33169</v>
          </cell>
          <cell r="D7" t="str">
            <v>Unknown</v>
          </cell>
          <cell r="E7" t="str">
            <v>SUBERVI, JULIA</v>
          </cell>
          <cell r="F7">
            <v>0</v>
          </cell>
          <cell r="G7">
            <v>0</v>
          </cell>
          <cell r="H7">
            <v>0</v>
          </cell>
          <cell r="I7">
            <v>0</v>
          </cell>
          <cell r="J7">
            <v>0</v>
          </cell>
          <cell r="K7">
            <v>0</v>
          </cell>
          <cell r="L7">
            <v>0</v>
          </cell>
          <cell r="M7">
            <v>0</v>
          </cell>
          <cell r="N7">
            <v>0</v>
          </cell>
          <cell r="O7">
            <v>0</v>
          </cell>
          <cell r="P7">
            <v>0</v>
          </cell>
          <cell r="Q7">
            <v>0</v>
          </cell>
          <cell r="R7">
            <v>440</v>
          </cell>
          <cell r="S7">
            <v>0</v>
          </cell>
          <cell r="T7">
            <v>0</v>
          </cell>
          <cell r="U7">
            <v>0</v>
          </cell>
          <cell r="V7">
            <v>0</v>
          </cell>
          <cell r="W7">
            <v>0</v>
          </cell>
          <cell r="X7">
            <v>0</v>
          </cell>
          <cell r="Y7">
            <v>0</v>
          </cell>
          <cell r="Z7">
            <v>0</v>
          </cell>
          <cell r="AA7">
            <v>0</v>
          </cell>
          <cell r="AB7">
            <v>38231</v>
          </cell>
          <cell r="AC7">
            <v>38595</v>
          </cell>
        </row>
        <row r="8">
          <cell r="A8">
            <v>434</v>
          </cell>
          <cell r="B8">
            <v>-1</v>
          </cell>
          <cell r="C8">
            <v>33249</v>
          </cell>
          <cell r="D8" t="str">
            <v>Unknown</v>
          </cell>
          <cell r="E8" t="str">
            <v>MCELROY, KATY</v>
          </cell>
          <cell r="F8">
            <v>0</v>
          </cell>
          <cell r="G8">
            <v>0</v>
          </cell>
          <cell r="H8">
            <v>0</v>
          </cell>
          <cell r="I8">
            <v>0</v>
          </cell>
          <cell r="J8">
            <v>0</v>
          </cell>
          <cell r="K8">
            <v>0</v>
          </cell>
          <cell r="L8">
            <v>0</v>
          </cell>
          <cell r="M8">
            <v>0</v>
          </cell>
          <cell r="N8">
            <v>0</v>
          </cell>
          <cell r="O8">
            <v>0</v>
          </cell>
          <cell r="P8">
            <v>0</v>
          </cell>
          <cell r="Q8">
            <v>0</v>
          </cell>
          <cell r="R8">
            <v>4</v>
          </cell>
          <cell r="S8">
            <v>0</v>
          </cell>
          <cell r="T8">
            <v>0</v>
          </cell>
          <cell r="U8">
            <v>0</v>
          </cell>
          <cell r="V8">
            <v>0</v>
          </cell>
          <cell r="W8">
            <v>0</v>
          </cell>
          <cell r="X8">
            <v>0</v>
          </cell>
          <cell r="Y8">
            <v>0</v>
          </cell>
          <cell r="Z8">
            <v>0</v>
          </cell>
          <cell r="AA8">
            <v>0</v>
          </cell>
          <cell r="AB8">
            <v>38231</v>
          </cell>
          <cell r="AC8">
            <v>38595</v>
          </cell>
        </row>
        <row r="9">
          <cell r="A9">
            <v>434</v>
          </cell>
          <cell r="B9">
            <v>-1</v>
          </cell>
          <cell r="C9">
            <v>5460</v>
          </cell>
          <cell r="D9" t="str">
            <v>Unknown</v>
          </cell>
          <cell r="E9" t="str">
            <v>IAGUESSA, MARION</v>
          </cell>
          <cell r="F9">
            <v>0</v>
          </cell>
          <cell r="G9">
            <v>0</v>
          </cell>
          <cell r="H9">
            <v>0</v>
          </cell>
          <cell r="I9">
            <v>0</v>
          </cell>
          <cell r="J9">
            <v>0</v>
          </cell>
          <cell r="K9">
            <v>0</v>
          </cell>
          <cell r="L9">
            <v>0</v>
          </cell>
          <cell r="M9">
            <v>0</v>
          </cell>
          <cell r="N9">
            <v>0</v>
          </cell>
          <cell r="O9">
            <v>0</v>
          </cell>
          <cell r="P9">
            <v>0</v>
          </cell>
          <cell r="Q9">
            <v>0</v>
          </cell>
          <cell r="R9">
            <v>89.11</v>
          </cell>
          <cell r="S9">
            <v>0</v>
          </cell>
          <cell r="T9">
            <v>0</v>
          </cell>
          <cell r="U9">
            <v>0</v>
          </cell>
          <cell r="V9">
            <v>0</v>
          </cell>
          <cell r="W9">
            <v>0</v>
          </cell>
          <cell r="X9">
            <v>0</v>
          </cell>
          <cell r="Y9">
            <v>0</v>
          </cell>
          <cell r="Z9">
            <v>0</v>
          </cell>
          <cell r="AA9">
            <v>0</v>
          </cell>
          <cell r="AB9">
            <v>38231</v>
          </cell>
          <cell r="AC9">
            <v>38595</v>
          </cell>
        </row>
        <row r="10">
          <cell r="A10">
            <v>434</v>
          </cell>
          <cell r="B10">
            <v>-1</v>
          </cell>
          <cell r="C10">
            <v>33562</v>
          </cell>
          <cell r="D10" t="str">
            <v>Unknown</v>
          </cell>
          <cell r="E10" t="str">
            <v>PARSONS, KATHERINE LEE</v>
          </cell>
          <cell r="F10">
            <v>0</v>
          </cell>
          <cell r="G10">
            <v>0</v>
          </cell>
          <cell r="H10">
            <v>0</v>
          </cell>
          <cell r="I10">
            <v>0</v>
          </cell>
          <cell r="J10">
            <v>0</v>
          </cell>
          <cell r="K10">
            <v>0</v>
          </cell>
          <cell r="L10">
            <v>0</v>
          </cell>
          <cell r="M10">
            <v>0</v>
          </cell>
          <cell r="N10">
            <v>0</v>
          </cell>
          <cell r="O10">
            <v>0</v>
          </cell>
          <cell r="P10">
            <v>0</v>
          </cell>
          <cell r="Q10">
            <v>0</v>
          </cell>
          <cell r="R10">
            <v>202.17</v>
          </cell>
          <cell r="S10">
            <v>0</v>
          </cell>
          <cell r="T10">
            <v>0</v>
          </cell>
          <cell r="U10">
            <v>0</v>
          </cell>
          <cell r="V10">
            <v>0</v>
          </cell>
          <cell r="W10">
            <v>0</v>
          </cell>
          <cell r="X10">
            <v>0</v>
          </cell>
          <cell r="Y10">
            <v>0</v>
          </cell>
          <cell r="Z10">
            <v>0</v>
          </cell>
          <cell r="AA10">
            <v>0</v>
          </cell>
          <cell r="AB10">
            <v>38231</v>
          </cell>
          <cell r="AC10">
            <v>38595</v>
          </cell>
        </row>
        <row r="11">
          <cell r="A11">
            <v>434</v>
          </cell>
          <cell r="B11">
            <v>-1</v>
          </cell>
          <cell r="C11">
            <v>33600</v>
          </cell>
          <cell r="D11" t="str">
            <v>Unknown</v>
          </cell>
          <cell r="E11" t="str">
            <v>CARRION, ANGELA</v>
          </cell>
          <cell r="F11">
            <v>0</v>
          </cell>
          <cell r="G11">
            <v>107.76153014652894</v>
          </cell>
          <cell r="H11">
            <v>33.391184242133079</v>
          </cell>
          <cell r="I11">
            <v>141.15271438866202</v>
          </cell>
          <cell r="J11">
            <v>0</v>
          </cell>
          <cell r="K11">
            <v>0</v>
          </cell>
          <cell r="L11">
            <v>0</v>
          </cell>
          <cell r="M11">
            <v>0</v>
          </cell>
          <cell r="N11">
            <v>0</v>
          </cell>
          <cell r="O11">
            <v>0</v>
          </cell>
          <cell r="P11">
            <v>0</v>
          </cell>
          <cell r="Q11">
            <v>0</v>
          </cell>
          <cell r="R11">
            <v>1</v>
          </cell>
          <cell r="S11">
            <v>0</v>
          </cell>
          <cell r="T11">
            <v>0</v>
          </cell>
          <cell r="U11">
            <v>0</v>
          </cell>
          <cell r="V11">
            <v>7.9349855873168389</v>
          </cell>
          <cell r="W11">
            <v>0</v>
          </cell>
          <cell r="X11">
            <v>0</v>
          </cell>
          <cell r="Y11">
            <v>0</v>
          </cell>
          <cell r="Z11">
            <v>0</v>
          </cell>
          <cell r="AA11">
            <v>0</v>
          </cell>
          <cell r="AB11">
            <v>38231</v>
          </cell>
          <cell r="AC11">
            <v>38595</v>
          </cell>
        </row>
        <row r="12">
          <cell r="A12">
            <v>434</v>
          </cell>
          <cell r="B12">
            <v>-1</v>
          </cell>
          <cell r="C12">
            <v>33687</v>
          </cell>
          <cell r="D12" t="str">
            <v>Unknown</v>
          </cell>
          <cell r="E12" t="str">
            <v>VAZQUEZ, ANA B</v>
          </cell>
          <cell r="F12">
            <v>0</v>
          </cell>
          <cell r="G12">
            <v>0</v>
          </cell>
          <cell r="H12">
            <v>0</v>
          </cell>
          <cell r="I12">
            <v>0</v>
          </cell>
          <cell r="J12">
            <v>0</v>
          </cell>
          <cell r="K12">
            <v>0</v>
          </cell>
          <cell r="L12">
            <v>0</v>
          </cell>
          <cell r="M12">
            <v>0</v>
          </cell>
          <cell r="N12">
            <v>0</v>
          </cell>
          <cell r="O12">
            <v>0</v>
          </cell>
          <cell r="P12">
            <v>0</v>
          </cell>
          <cell r="Q12">
            <v>0</v>
          </cell>
          <cell r="R12">
            <v>241.12</v>
          </cell>
          <cell r="S12">
            <v>0</v>
          </cell>
          <cell r="T12">
            <v>0</v>
          </cell>
          <cell r="U12">
            <v>0</v>
          </cell>
          <cell r="V12">
            <v>0</v>
          </cell>
          <cell r="W12">
            <v>0</v>
          </cell>
          <cell r="X12">
            <v>0</v>
          </cell>
          <cell r="Y12">
            <v>0</v>
          </cell>
          <cell r="Z12">
            <v>0</v>
          </cell>
          <cell r="AA12">
            <v>0</v>
          </cell>
          <cell r="AB12">
            <v>38231</v>
          </cell>
          <cell r="AC12">
            <v>38595</v>
          </cell>
        </row>
        <row r="13">
          <cell r="A13">
            <v>434</v>
          </cell>
          <cell r="B13">
            <v>-1</v>
          </cell>
          <cell r="C13">
            <v>33756</v>
          </cell>
          <cell r="D13" t="str">
            <v>Unknown</v>
          </cell>
          <cell r="E13" t="str">
            <v>COLVIN, SHANNTELL DENESE</v>
          </cell>
          <cell r="F13">
            <v>0</v>
          </cell>
          <cell r="G13">
            <v>0</v>
          </cell>
          <cell r="H13">
            <v>0</v>
          </cell>
          <cell r="I13">
            <v>0</v>
          </cell>
          <cell r="J13">
            <v>0</v>
          </cell>
          <cell r="K13">
            <v>0</v>
          </cell>
          <cell r="L13">
            <v>0</v>
          </cell>
          <cell r="M13">
            <v>0</v>
          </cell>
          <cell r="N13">
            <v>0</v>
          </cell>
          <cell r="O13">
            <v>0</v>
          </cell>
          <cell r="P13">
            <v>0</v>
          </cell>
          <cell r="Q13">
            <v>0</v>
          </cell>
          <cell r="R13">
            <v>486.23</v>
          </cell>
          <cell r="S13">
            <v>0</v>
          </cell>
          <cell r="T13">
            <v>0</v>
          </cell>
          <cell r="U13">
            <v>0</v>
          </cell>
          <cell r="V13">
            <v>0</v>
          </cell>
          <cell r="W13">
            <v>0</v>
          </cell>
          <cell r="X13">
            <v>0</v>
          </cell>
          <cell r="Y13">
            <v>0</v>
          </cell>
          <cell r="Z13">
            <v>0</v>
          </cell>
          <cell r="AA13">
            <v>0</v>
          </cell>
          <cell r="AB13">
            <v>38231</v>
          </cell>
          <cell r="AC13">
            <v>38595</v>
          </cell>
        </row>
        <row r="14">
          <cell r="A14">
            <v>434</v>
          </cell>
          <cell r="B14">
            <v>-1</v>
          </cell>
          <cell r="C14">
            <v>33813</v>
          </cell>
          <cell r="D14" t="str">
            <v>Unknown</v>
          </cell>
          <cell r="E14" t="str">
            <v>PATTERSON, ZENNA</v>
          </cell>
          <cell r="F14">
            <v>0</v>
          </cell>
          <cell r="G14">
            <v>134.63521360431355</v>
          </cell>
          <cell r="H14">
            <v>29.609083367897139</v>
          </cell>
          <cell r="I14">
            <v>164.24429697221069</v>
          </cell>
          <cell r="J14">
            <v>0</v>
          </cell>
          <cell r="K14">
            <v>0</v>
          </cell>
          <cell r="L14">
            <v>0</v>
          </cell>
          <cell r="M14">
            <v>0</v>
          </cell>
          <cell r="N14">
            <v>0</v>
          </cell>
          <cell r="O14">
            <v>0</v>
          </cell>
          <cell r="P14">
            <v>0</v>
          </cell>
          <cell r="Q14">
            <v>0</v>
          </cell>
          <cell r="R14">
            <v>1.5</v>
          </cell>
          <cell r="S14">
            <v>0</v>
          </cell>
          <cell r="T14">
            <v>0</v>
          </cell>
          <cell r="U14">
            <v>0</v>
          </cell>
          <cell r="V14">
            <v>10.783911240149315</v>
          </cell>
          <cell r="W14">
            <v>0</v>
          </cell>
          <cell r="X14">
            <v>0</v>
          </cell>
          <cell r="Y14">
            <v>0</v>
          </cell>
          <cell r="Z14">
            <v>0</v>
          </cell>
          <cell r="AA14">
            <v>0</v>
          </cell>
          <cell r="AB14">
            <v>38231</v>
          </cell>
          <cell r="AC14">
            <v>38595</v>
          </cell>
        </row>
        <row r="15">
          <cell r="A15">
            <v>434</v>
          </cell>
          <cell r="B15">
            <v>-1</v>
          </cell>
          <cell r="C15">
            <v>33532</v>
          </cell>
          <cell r="D15" t="str">
            <v>Unknown</v>
          </cell>
          <cell r="E15" t="str">
            <v>CRUZ, ROBERTO</v>
          </cell>
          <cell r="F15">
            <v>0</v>
          </cell>
          <cell r="G15">
            <v>83.096078383343553</v>
          </cell>
          <cell r="H15">
            <v>26.676020085731786</v>
          </cell>
          <cell r="I15">
            <v>109.77209846907533</v>
          </cell>
          <cell r="J15">
            <v>0</v>
          </cell>
          <cell r="K15">
            <v>0</v>
          </cell>
          <cell r="L15">
            <v>0</v>
          </cell>
          <cell r="M15">
            <v>0</v>
          </cell>
          <cell r="N15">
            <v>0</v>
          </cell>
          <cell r="O15">
            <v>0</v>
          </cell>
          <cell r="P15">
            <v>0</v>
          </cell>
          <cell r="Q15">
            <v>0</v>
          </cell>
          <cell r="R15">
            <v>1.96</v>
          </cell>
          <cell r="S15">
            <v>0</v>
          </cell>
          <cell r="T15">
            <v>0</v>
          </cell>
          <cell r="U15">
            <v>0</v>
          </cell>
          <cell r="V15">
            <v>6.4589203870177601</v>
          </cell>
          <cell r="W15">
            <v>0</v>
          </cell>
          <cell r="X15">
            <v>0</v>
          </cell>
          <cell r="Y15">
            <v>0</v>
          </cell>
          <cell r="Z15">
            <v>0</v>
          </cell>
          <cell r="AA15">
            <v>0</v>
          </cell>
          <cell r="AB15">
            <v>38231</v>
          </cell>
          <cell r="AC15">
            <v>38595</v>
          </cell>
        </row>
        <row r="16">
          <cell r="A16">
            <v>810</v>
          </cell>
          <cell r="B16">
            <v>-1</v>
          </cell>
          <cell r="C16">
            <v>33756</v>
          </cell>
          <cell r="D16" t="str">
            <v>Unknown</v>
          </cell>
          <cell r="E16" t="str">
            <v>COLVIN, SHANNTELL DENESE</v>
          </cell>
          <cell r="F16">
            <v>0</v>
          </cell>
          <cell r="G16">
            <v>0</v>
          </cell>
          <cell r="H16">
            <v>0</v>
          </cell>
          <cell r="I16">
            <v>0</v>
          </cell>
          <cell r="J16">
            <v>0</v>
          </cell>
          <cell r="K16">
            <v>0</v>
          </cell>
          <cell r="L16">
            <v>0</v>
          </cell>
          <cell r="M16">
            <v>0</v>
          </cell>
          <cell r="N16">
            <v>0</v>
          </cell>
          <cell r="O16">
            <v>0</v>
          </cell>
          <cell r="P16">
            <v>0</v>
          </cell>
          <cell r="Q16">
            <v>0</v>
          </cell>
          <cell r="R16">
            <v>1</v>
          </cell>
          <cell r="S16">
            <v>0</v>
          </cell>
          <cell r="T16">
            <v>0</v>
          </cell>
          <cell r="U16">
            <v>0</v>
          </cell>
          <cell r="V16">
            <v>0</v>
          </cell>
          <cell r="W16">
            <v>0</v>
          </cell>
          <cell r="X16">
            <v>0</v>
          </cell>
          <cell r="Y16">
            <v>0</v>
          </cell>
          <cell r="Z16">
            <v>0</v>
          </cell>
          <cell r="AA16">
            <v>0</v>
          </cell>
          <cell r="AB16">
            <v>38231</v>
          </cell>
          <cell r="AC16">
            <v>38595</v>
          </cell>
        </row>
        <row r="17">
          <cell r="A17">
            <v>810</v>
          </cell>
          <cell r="B17">
            <v>-1</v>
          </cell>
          <cell r="C17">
            <v>33687</v>
          </cell>
          <cell r="D17" t="str">
            <v>Unknown</v>
          </cell>
          <cell r="E17" t="str">
            <v>VAZQUEZ, ANA B</v>
          </cell>
          <cell r="F17">
            <v>0</v>
          </cell>
          <cell r="G17">
            <v>0</v>
          </cell>
          <cell r="H17">
            <v>0</v>
          </cell>
          <cell r="I17">
            <v>0</v>
          </cell>
          <cell r="J17">
            <v>0</v>
          </cell>
          <cell r="K17">
            <v>0</v>
          </cell>
          <cell r="L17">
            <v>0</v>
          </cell>
          <cell r="M17">
            <v>0</v>
          </cell>
          <cell r="N17">
            <v>0</v>
          </cell>
          <cell r="O17">
            <v>0</v>
          </cell>
          <cell r="P17">
            <v>0</v>
          </cell>
          <cell r="Q17">
            <v>0</v>
          </cell>
          <cell r="R17">
            <v>72.5</v>
          </cell>
          <cell r="S17">
            <v>0</v>
          </cell>
          <cell r="T17">
            <v>0</v>
          </cell>
          <cell r="U17">
            <v>0</v>
          </cell>
          <cell r="V17">
            <v>0</v>
          </cell>
          <cell r="W17">
            <v>0</v>
          </cell>
          <cell r="X17">
            <v>0</v>
          </cell>
          <cell r="Y17">
            <v>0</v>
          </cell>
          <cell r="Z17">
            <v>0</v>
          </cell>
          <cell r="AA17">
            <v>0</v>
          </cell>
          <cell r="AB17">
            <v>38231</v>
          </cell>
          <cell r="AC17">
            <v>38595</v>
          </cell>
        </row>
        <row r="18">
          <cell r="A18">
            <v>810</v>
          </cell>
          <cell r="B18">
            <v>-1</v>
          </cell>
          <cell r="C18">
            <v>931648</v>
          </cell>
          <cell r="D18" t="str">
            <v>Unknown</v>
          </cell>
          <cell r="E18" t="str">
            <v>MITCHUM, CAROL W.</v>
          </cell>
          <cell r="F18">
            <v>0</v>
          </cell>
          <cell r="G18">
            <v>0</v>
          </cell>
          <cell r="H18">
            <v>0</v>
          </cell>
          <cell r="I18">
            <v>0</v>
          </cell>
          <cell r="J18">
            <v>0</v>
          </cell>
          <cell r="K18">
            <v>0</v>
          </cell>
          <cell r="L18">
            <v>0</v>
          </cell>
          <cell r="M18">
            <v>0</v>
          </cell>
          <cell r="N18">
            <v>0</v>
          </cell>
          <cell r="O18">
            <v>0</v>
          </cell>
          <cell r="P18">
            <v>0</v>
          </cell>
          <cell r="Q18">
            <v>0</v>
          </cell>
          <cell r="R18">
            <v>172.25</v>
          </cell>
          <cell r="S18">
            <v>0</v>
          </cell>
          <cell r="T18">
            <v>0</v>
          </cell>
          <cell r="U18">
            <v>0</v>
          </cell>
          <cell r="V18">
            <v>0</v>
          </cell>
          <cell r="W18">
            <v>0</v>
          </cell>
          <cell r="X18">
            <v>0</v>
          </cell>
          <cell r="Y18">
            <v>0</v>
          </cell>
          <cell r="Z18">
            <v>0</v>
          </cell>
          <cell r="AA18">
            <v>0</v>
          </cell>
          <cell r="AB18">
            <v>38231</v>
          </cell>
          <cell r="AC18">
            <v>38595</v>
          </cell>
        </row>
        <row r="19">
          <cell r="A19">
            <v>810</v>
          </cell>
          <cell r="B19">
            <v>-1</v>
          </cell>
          <cell r="C19">
            <v>680633</v>
          </cell>
          <cell r="D19" t="str">
            <v>Unknown</v>
          </cell>
          <cell r="E19" t="str">
            <v>MCGARITY, JODIE</v>
          </cell>
          <cell r="F19">
            <v>0</v>
          </cell>
          <cell r="G19">
            <v>0</v>
          </cell>
          <cell r="H19">
            <v>0</v>
          </cell>
          <cell r="I19">
            <v>0</v>
          </cell>
          <cell r="J19">
            <v>0</v>
          </cell>
          <cell r="K19">
            <v>0</v>
          </cell>
          <cell r="L19">
            <v>0</v>
          </cell>
          <cell r="M19">
            <v>0</v>
          </cell>
          <cell r="N19">
            <v>0</v>
          </cell>
          <cell r="O19">
            <v>0</v>
          </cell>
          <cell r="P19">
            <v>0</v>
          </cell>
          <cell r="Q19">
            <v>0</v>
          </cell>
          <cell r="R19">
            <v>1475</v>
          </cell>
          <cell r="S19">
            <v>0</v>
          </cell>
          <cell r="T19">
            <v>0</v>
          </cell>
          <cell r="U19">
            <v>0</v>
          </cell>
          <cell r="V19">
            <v>0</v>
          </cell>
          <cell r="W19">
            <v>0</v>
          </cell>
          <cell r="X19">
            <v>0</v>
          </cell>
          <cell r="Y19">
            <v>0</v>
          </cell>
          <cell r="Z19">
            <v>0</v>
          </cell>
          <cell r="AA19">
            <v>0</v>
          </cell>
          <cell r="AB19">
            <v>38231</v>
          </cell>
          <cell r="AC19">
            <v>38595</v>
          </cell>
        </row>
        <row r="20">
          <cell r="A20">
            <v>810</v>
          </cell>
          <cell r="B20">
            <v>-1</v>
          </cell>
          <cell r="C20">
            <v>931652</v>
          </cell>
          <cell r="D20" t="str">
            <v>Unknown</v>
          </cell>
          <cell r="E20" t="str">
            <v>ATCAP (YOUTH ADOVOCATE PROG.)</v>
          </cell>
          <cell r="F20">
            <v>0</v>
          </cell>
          <cell r="G20">
            <v>0</v>
          </cell>
          <cell r="H20">
            <v>0</v>
          </cell>
          <cell r="I20">
            <v>0</v>
          </cell>
          <cell r="J20">
            <v>0</v>
          </cell>
          <cell r="K20">
            <v>0</v>
          </cell>
          <cell r="L20">
            <v>0</v>
          </cell>
          <cell r="M20">
            <v>0</v>
          </cell>
          <cell r="N20">
            <v>0</v>
          </cell>
          <cell r="O20">
            <v>0</v>
          </cell>
          <cell r="P20">
            <v>0</v>
          </cell>
          <cell r="Q20">
            <v>0</v>
          </cell>
          <cell r="R20">
            <v>652.01</v>
          </cell>
          <cell r="S20">
            <v>0</v>
          </cell>
          <cell r="T20">
            <v>0</v>
          </cell>
          <cell r="U20">
            <v>0</v>
          </cell>
          <cell r="V20">
            <v>0</v>
          </cell>
          <cell r="W20">
            <v>0</v>
          </cell>
          <cell r="X20">
            <v>0</v>
          </cell>
          <cell r="Y20">
            <v>0</v>
          </cell>
          <cell r="Z20">
            <v>0</v>
          </cell>
          <cell r="AA20">
            <v>0</v>
          </cell>
          <cell r="AB20">
            <v>38231</v>
          </cell>
          <cell r="AC20">
            <v>38595</v>
          </cell>
        </row>
        <row r="21">
          <cell r="A21">
            <v>810</v>
          </cell>
          <cell r="B21">
            <v>-1</v>
          </cell>
          <cell r="C21">
            <v>931692</v>
          </cell>
          <cell r="D21" t="str">
            <v>Unknown</v>
          </cell>
          <cell r="E21" t="str">
            <v>GIBSON, DALE NTP/CP</v>
          </cell>
          <cell r="F21">
            <v>0</v>
          </cell>
          <cell r="G21">
            <v>0</v>
          </cell>
          <cell r="H21">
            <v>0</v>
          </cell>
          <cell r="I21">
            <v>0</v>
          </cell>
          <cell r="J21">
            <v>0</v>
          </cell>
          <cell r="K21">
            <v>0</v>
          </cell>
          <cell r="L21">
            <v>0</v>
          </cell>
          <cell r="M21">
            <v>0</v>
          </cell>
          <cell r="N21">
            <v>0</v>
          </cell>
          <cell r="O21">
            <v>0</v>
          </cell>
          <cell r="P21">
            <v>0</v>
          </cell>
          <cell r="Q21">
            <v>0</v>
          </cell>
          <cell r="R21">
            <v>489.5</v>
          </cell>
          <cell r="S21">
            <v>0</v>
          </cell>
          <cell r="T21">
            <v>0</v>
          </cell>
          <cell r="U21">
            <v>0</v>
          </cell>
          <cell r="V21">
            <v>0</v>
          </cell>
          <cell r="W21">
            <v>0</v>
          </cell>
          <cell r="X21">
            <v>0</v>
          </cell>
          <cell r="Y21">
            <v>0</v>
          </cell>
          <cell r="Z21">
            <v>0</v>
          </cell>
          <cell r="AA21">
            <v>0</v>
          </cell>
          <cell r="AB21">
            <v>38231</v>
          </cell>
          <cell r="AC21">
            <v>38595</v>
          </cell>
        </row>
        <row r="22">
          <cell r="A22">
            <v>810</v>
          </cell>
          <cell r="B22">
            <v>-1</v>
          </cell>
          <cell r="C22">
            <v>931707</v>
          </cell>
          <cell r="D22" t="str">
            <v>Unknown</v>
          </cell>
          <cell r="E22" t="str">
            <v>REED, LANA NTP</v>
          </cell>
          <cell r="F22">
            <v>0</v>
          </cell>
          <cell r="G22">
            <v>0</v>
          </cell>
          <cell r="H22">
            <v>0</v>
          </cell>
          <cell r="I22">
            <v>0</v>
          </cell>
          <cell r="J22">
            <v>0</v>
          </cell>
          <cell r="K22">
            <v>0</v>
          </cell>
          <cell r="L22">
            <v>0</v>
          </cell>
          <cell r="M22">
            <v>0</v>
          </cell>
          <cell r="N22">
            <v>0</v>
          </cell>
          <cell r="O22">
            <v>0</v>
          </cell>
          <cell r="P22">
            <v>0</v>
          </cell>
          <cell r="Q22">
            <v>0</v>
          </cell>
          <cell r="R22">
            <v>624.91999999999996</v>
          </cell>
          <cell r="S22">
            <v>0</v>
          </cell>
          <cell r="T22">
            <v>0</v>
          </cell>
          <cell r="U22">
            <v>0</v>
          </cell>
          <cell r="V22">
            <v>0</v>
          </cell>
          <cell r="W22">
            <v>0</v>
          </cell>
          <cell r="X22">
            <v>0</v>
          </cell>
          <cell r="Y22">
            <v>0</v>
          </cell>
          <cell r="Z22">
            <v>0</v>
          </cell>
          <cell r="AA22">
            <v>0</v>
          </cell>
          <cell r="AB22">
            <v>38231</v>
          </cell>
          <cell r="AC22">
            <v>38595</v>
          </cell>
        </row>
        <row r="23">
          <cell r="A23">
            <v>810</v>
          </cell>
          <cell r="B23">
            <v>-1</v>
          </cell>
          <cell r="C23">
            <v>28843</v>
          </cell>
          <cell r="D23" t="str">
            <v>Unknown</v>
          </cell>
          <cell r="E23" t="str">
            <v>GUTIERREZ, NORA</v>
          </cell>
          <cell r="F23">
            <v>0</v>
          </cell>
          <cell r="G23">
            <v>0</v>
          </cell>
          <cell r="H23">
            <v>0</v>
          </cell>
          <cell r="I23">
            <v>0</v>
          </cell>
          <cell r="J23">
            <v>0</v>
          </cell>
          <cell r="K23">
            <v>0</v>
          </cell>
          <cell r="L23">
            <v>0</v>
          </cell>
          <cell r="M23">
            <v>0</v>
          </cell>
          <cell r="N23">
            <v>0</v>
          </cell>
          <cell r="O23">
            <v>0</v>
          </cell>
          <cell r="P23">
            <v>0</v>
          </cell>
          <cell r="Q23">
            <v>0</v>
          </cell>
          <cell r="R23">
            <v>45.98</v>
          </cell>
          <cell r="S23">
            <v>0</v>
          </cell>
          <cell r="T23">
            <v>0</v>
          </cell>
          <cell r="U23">
            <v>0</v>
          </cell>
          <cell r="V23">
            <v>0</v>
          </cell>
          <cell r="W23">
            <v>0</v>
          </cell>
          <cell r="X23">
            <v>0</v>
          </cell>
          <cell r="Y23">
            <v>0</v>
          </cell>
          <cell r="Z23">
            <v>0</v>
          </cell>
          <cell r="AA23">
            <v>0</v>
          </cell>
          <cell r="AB23">
            <v>38231</v>
          </cell>
          <cell r="AC23">
            <v>38595</v>
          </cell>
        </row>
        <row r="24">
          <cell r="A24">
            <v>810</v>
          </cell>
          <cell r="B24">
            <v>-1</v>
          </cell>
          <cell r="C24">
            <v>680660</v>
          </cell>
          <cell r="D24" t="str">
            <v>Unknown</v>
          </cell>
          <cell r="E24" t="str">
            <v>TEXAS FAMILY SUPPORT SERVICES</v>
          </cell>
          <cell r="F24">
            <v>0</v>
          </cell>
          <cell r="G24">
            <v>0</v>
          </cell>
          <cell r="H24">
            <v>0</v>
          </cell>
          <cell r="I24">
            <v>0</v>
          </cell>
          <cell r="J24">
            <v>0</v>
          </cell>
          <cell r="K24">
            <v>0</v>
          </cell>
          <cell r="L24">
            <v>0</v>
          </cell>
          <cell r="M24">
            <v>0</v>
          </cell>
          <cell r="N24">
            <v>0</v>
          </cell>
          <cell r="O24">
            <v>0</v>
          </cell>
          <cell r="P24">
            <v>0</v>
          </cell>
          <cell r="Q24">
            <v>0</v>
          </cell>
          <cell r="R24">
            <v>1523.4</v>
          </cell>
          <cell r="S24">
            <v>0</v>
          </cell>
          <cell r="T24">
            <v>0</v>
          </cell>
          <cell r="U24">
            <v>0</v>
          </cell>
          <cell r="V24">
            <v>0</v>
          </cell>
          <cell r="W24">
            <v>0</v>
          </cell>
          <cell r="X24">
            <v>0</v>
          </cell>
          <cell r="Y24">
            <v>0</v>
          </cell>
          <cell r="Z24">
            <v>0</v>
          </cell>
          <cell r="AA24">
            <v>0</v>
          </cell>
          <cell r="AB24">
            <v>38231</v>
          </cell>
          <cell r="AC24">
            <v>38595</v>
          </cell>
        </row>
        <row r="25">
          <cell r="A25">
            <v>810</v>
          </cell>
          <cell r="B25">
            <v>-1</v>
          </cell>
          <cell r="C25">
            <v>680564</v>
          </cell>
          <cell r="D25" t="str">
            <v>Unknown</v>
          </cell>
          <cell r="E25" t="str">
            <v>ENGLERT, PHILIPPA</v>
          </cell>
          <cell r="F25">
            <v>0</v>
          </cell>
          <cell r="G25">
            <v>0</v>
          </cell>
          <cell r="H25">
            <v>0</v>
          </cell>
          <cell r="I25">
            <v>0</v>
          </cell>
          <cell r="J25">
            <v>0</v>
          </cell>
          <cell r="K25">
            <v>0</v>
          </cell>
          <cell r="L25">
            <v>0</v>
          </cell>
          <cell r="M25">
            <v>0</v>
          </cell>
          <cell r="N25">
            <v>0</v>
          </cell>
          <cell r="O25">
            <v>0</v>
          </cell>
          <cell r="P25">
            <v>0</v>
          </cell>
          <cell r="Q25">
            <v>0</v>
          </cell>
          <cell r="R25">
            <v>384.08</v>
          </cell>
          <cell r="S25">
            <v>0</v>
          </cell>
          <cell r="T25">
            <v>0</v>
          </cell>
          <cell r="U25">
            <v>0</v>
          </cell>
          <cell r="V25">
            <v>0</v>
          </cell>
          <cell r="W25">
            <v>0</v>
          </cell>
          <cell r="X25">
            <v>0</v>
          </cell>
          <cell r="Y25">
            <v>0</v>
          </cell>
          <cell r="Z25">
            <v>0</v>
          </cell>
          <cell r="AA25">
            <v>0</v>
          </cell>
          <cell r="AB25">
            <v>38231</v>
          </cell>
          <cell r="AC25">
            <v>38595</v>
          </cell>
        </row>
        <row r="26">
          <cell r="A26">
            <v>810</v>
          </cell>
          <cell r="B26">
            <v>-1</v>
          </cell>
          <cell r="C26">
            <v>680456</v>
          </cell>
          <cell r="D26" t="str">
            <v>Unknown</v>
          </cell>
          <cell r="E26" t="str">
            <v>MCLEOD, ROBERT</v>
          </cell>
          <cell r="F26">
            <v>0</v>
          </cell>
          <cell r="G26">
            <v>0</v>
          </cell>
          <cell r="H26">
            <v>0</v>
          </cell>
          <cell r="I26">
            <v>0</v>
          </cell>
          <cell r="J26">
            <v>0</v>
          </cell>
          <cell r="K26">
            <v>0</v>
          </cell>
          <cell r="L26">
            <v>0</v>
          </cell>
          <cell r="M26">
            <v>0</v>
          </cell>
          <cell r="N26">
            <v>0</v>
          </cell>
          <cell r="O26">
            <v>0</v>
          </cell>
          <cell r="P26">
            <v>0</v>
          </cell>
          <cell r="Q26">
            <v>0</v>
          </cell>
          <cell r="R26">
            <v>739.67</v>
          </cell>
          <cell r="S26">
            <v>0</v>
          </cell>
          <cell r="T26">
            <v>0</v>
          </cell>
          <cell r="U26">
            <v>0</v>
          </cell>
          <cell r="V26">
            <v>0</v>
          </cell>
          <cell r="W26">
            <v>0</v>
          </cell>
          <cell r="X26">
            <v>0</v>
          </cell>
          <cell r="Y26">
            <v>0</v>
          </cell>
          <cell r="Z26">
            <v>0</v>
          </cell>
          <cell r="AA26">
            <v>0</v>
          </cell>
          <cell r="AB26">
            <v>38231</v>
          </cell>
          <cell r="AC26">
            <v>38595</v>
          </cell>
        </row>
        <row r="27">
          <cell r="A27">
            <v>810</v>
          </cell>
          <cell r="B27">
            <v>-1</v>
          </cell>
          <cell r="C27">
            <v>680427</v>
          </cell>
          <cell r="D27" t="str">
            <v>Unknown</v>
          </cell>
          <cell r="E27" t="str">
            <v>TEXAS ABILITIES, INC.</v>
          </cell>
          <cell r="F27">
            <v>0</v>
          </cell>
          <cell r="G27">
            <v>0</v>
          </cell>
          <cell r="H27">
            <v>0</v>
          </cell>
          <cell r="I27">
            <v>0</v>
          </cell>
          <cell r="J27">
            <v>0</v>
          </cell>
          <cell r="K27">
            <v>0</v>
          </cell>
          <cell r="L27">
            <v>0</v>
          </cell>
          <cell r="M27">
            <v>0</v>
          </cell>
          <cell r="N27">
            <v>0</v>
          </cell>
          <cell r="O27">
            <v>0</v>
          </cell>
          <cell r="P27">
            <v>0</v>
          </cell>
          <cell r="Q27">
            <v>0</v>
          </cell>
          <cell r="R27">
            <v>529.01</v>
          </cell>
          <cell r="S27">
            <v>0</v>
          </cell>
          <cell r="T27">
            <v>0</v>
          </cell>
          <cell r="U27">
            <v>0</v>
          </cell>
          <cell r="V27">
            <v>0</v>
          </cell>
          <cell r="W27">
            <v>0</v>
          </cell>
          <cell r="X27">
            <v>0</v>
          </cell>
          <cell r="Y27">
            <v>0</v>
          </cell>
          <cell r="Z27">
            <v>0</v>
          </cell>
          <cell r="AA27">
            <v>0</v>
          </cell>
          <cell r="AB27">
            <v>38231</v>
          </cell>
          <cell r="AC27">
            <v>38595</v>
          </cell>
        </row>
        <row r="28">
          <cell r="A28">
            <v>810</v>
          </cell>
          <cell r="B28">
            <v>-1</v>
          </cell>
          <cell r="C28">
            <v>680276</v>
          </cell>
          <cell r="D28" t="str">
            <v>Unknown</v>
          </cell>
          <cell r="E28" t="str">
            <v>BOYDSTUN, JOSHUA</v>
          </cell>
          <cell r="F28">
            <v>0</v>
          </cell>
          <cell r="G28">
            <v>0</v>
          </cell>
          <cell r="H28">
            <v>0</v>
          </cell>
          <cell r="I28">
            <v>0</v>
          </cell>
          <cell r="J28">
            <v>0</v>
          </cell>
          <cell r="K28">
            <v>0</v>
          </cell>
          <cell r="L28">
            <v>0</v>
          </cell>
          <cell r="M28">
            <v>0</v>
          </cell>
          <cell r="N28">
            <v>0</v>
          </cell>
          <cell r="O28">
            <v>0</v>
          </cell>
          <cell r="P28">
            <v>0</v>
          </cell>
          <cell r="Q28">
            <v>0</v>
          </cell>
          <cell r="R28">
            <v>29</v>
          </cell>
          <cell r="S28">
            <v>0</v>
          </cell>
          <cell r="T28">
            <v>0</v>
          </cell>
          <cell r="U28">
            <v>0</v>
          </cell>
          <cell r="V28">
            <v>0</v>
          </cell>
          <cell r="W28">
            <v>0</v>
          </cell>
          <cell r="X28">
            <v>0</v>
          </cell>
          <cell r="Y28">
            <v>0</v>
          </cell>
          <cell r="Z28">
            <v>0</v>
          </cell>
          <cell r="AA28">
            <v>0</v>
          </cell>
          <cell r="AB28">
            <v>38231</v>
          </cell>
          <cell r="AC28">
            <v>38595</v>
          </cell>
        </row>
        <row r="29">
          <cell r="A29">
            <v>810</v>
          </cell>
          <cell r="B29">
            <v>-1</v>
          </cell>
          <cell r="C29">
            <v>680249</v>
          </cell>
          <cell r="D29" t="str">
            <v>Unknown</v>
          </cell>
          <cell r="E29" t="str">
            <v>PROVIDENCE CORPORATION</v>
          </cell>
          <cell r="F29">
            <v>0</v>
          </cell>
          <cell r="G29">
            <v>0</v>
          </cell>
          <cell r="H29">
            <v>0</v>
          </cell>
          <cell r="I29">
            <v>0</v>
          </cell>
          <cell r="J29">
            <v>0</v>
          </cell>
          <cell r="K29">
            <v>0</v>
          </cell>
          <cell r="L29">
            <v>0</v>
          </cell>
          <cell r="M29">
            <v>0</v>
          </cell>
          <cell r="N29">
            <v>0</v>
          </cell>
          <cell r="O29">
            <v>0</v>
          </cell>
          <cell r="P29">
            <v>0</v>
          </cell>
          <cell r="Q29">
            <v>0</v>
          </cell>
          <cell r="R29">
            <v>128.55000000000001</v>
          </cell>
          <cell r="S29">
            <v>0</v>
          </cell>
          <cell r="T29">
            <v>0</v>
          </cell>
          <cell r="U29">
            <v>0</v>
          </cell>
          <cell r="V29">
            <v>0</v>
          </cell>
          <cell r="W29">
            <v>0</v>
          </cell>
          <cell r="X29">
            <v>0</v>
          </cell>
          <cell r="Y29">
            <v>0</v>
          </cell>
          <cell r="Z29">
            <v>0</v>
          </cell>
          <cell r="AA29">
            <v>0</v>
          </cell>
          <cell r="AB29">
            <v>38231</v>
          </cell>
          <cell r="AC29">
            <v>38595</v>
          </cell>
        </row>
        <row r="30">
          <cell r="A30">
            <v>810</v>
          </cell>
          <cell r="B30">
            <v>-1</v>
          </cell>
          <cell r="C30">
            <v>580600</v>
          </cell>
          <cell r="D30" t="str">
            <v>Unknown</v>
          </cell>
          <cell r="E30" t="str">
            <v>NON-NETWORK PROVIDER</v>
          </cell>
          <cell r="F30">
            <v>0</v>
          </cell>
          <cell r="G30">
            <v>0</v>
          </cell>
          <cell r="H30">
            <v>0</v>
          </cell>
          <cell r="I30">
            <v>0</v>
          </cell>
          <cell r="J30">
            <v>0</v>
          </cell>
          <cell r="K30">
            <v>0</v>
          </cell>
          <cell r="L30">
            <v>0</v>
          </cell>
          <cell r="M30">
            <v>0</v>
          </cell>
          <cell r="N30">
            <v>0</v>
          </cell>
          <cell r="O30">
            <v>0</v>
          </cell>
          <cell r="P30">
            <v>0</v>
          </cell>
          <cell r="Q30">
            <v>0</v>
          </cell>
          <cell r="R30">
            <v>1435.86</v>
          </cell>
          <cell r="S30">
            <v>0</v>
          </cell>
          <cell r="T30">
            <v>0</v>
          </cell>
          <cell r="U30">
            <v>0</v>
          </cell>
          <cell r="V30">
            <v>0</v>
          </cell>
          <cell r="W30">
            <v>0</v>
          </cell>
          <cell r="X30">
            <v>0</v>
          </cell>
          <cell r="Y30">
            <v>0</v>
          </cell>
          <cell r="Z30">
            <v>0</v>
          </cell>
          <cell r="AA30">
            <v>0</v>
          </cell>
          <cell r="AB30">
            <v>38231</v>
          </cell>
          <cell r="AC30">
            <v>38595</v>
          </cell>
        </row>
        <row r="31">
          <cell r="A31">
            <v>810</v>
          </cell>
          <cell r="B31">
            <v>-1</v>
          </cell>
          <cell r="C31">
            <v>239000</v>
          </cell>
          <cell r="D31" t="str">
            <v>Unknown</v>
          </cell>
          <cell r="E31" t="str">
            <v>COMMUNITY &amp; THERAPEUTIC SOLUTI</v>
          </cell>
          <cell r="F31">
            <v>0</v>
          </cell>
          <cell r="G31">
            <v>0</v>
          </cell>
          <cell r="H31">
            <v>0</v>
          </cell>
          <cell r="I31">
            <v>0</v>
          </cell>
          <cell r="J31">
            <v>0</v>
          </cell>
          <cell r="K31">
            <v>0</v>
          </cell>
          <cell r="L31">
            <v>0</v>
          </cell>
          <cell r="M31">
            <v>0</v>
          </cell>
          <cell r="N31">
            <v>0</v>
          </cell>
          <cell r="O31">
            <v>0</v>
          </cell>
          <cell r="P31">
            <v>0</v>
          </cell>
          <cell r="Q31">
            <v>0</v>
          </cell>
          <cell r="R31">
            <v>970.65</v>
          </cell>
          <cell r="S31">
            <v>0</v>
          </cell>
          <cell r="T31">
            <v>0</v>
          </cell>
          <cell r="U31">
            <v>0</v>
          </cell>
          <cell r="V31">
            <v>0</v>
          </cell>
          <cell r="W31">
            <v>0</v>
          </cell>
          <cell r="X31">
            <v>0</v>
          </cell>
          <cell r="Y31">
            <v>0</v>
          </cell>
          <cell r="Z31">
            <v>0</v>
          </cell>
          <cell r="AA31">
            <v>0</v>
          </cell>
          <cell r="AB31">
            <v>38231</v>
          </cell>
          <cell r="AC31">
            <v>38595</v>
          </cell>
        </row>
        <row r="32">
          <cell r="A32">
            <v>810</v>
          </cell>
          <cell r="B32">
            <v>-1</v>
          </cell>
          <cell r="C32">
            <v>931743</v>
          </cell>
          <cell r="D32" t="str">
            <v>Unknown</v>
          </cell>
          <cell r="E32" t="str">
            <v>HOWARD, JOY NTP</v>
          </cell>
          <cell r="F32">
            <v>0</v>
          </cell>
          <cell r="G32">
            <v>0</v>
          </cell>
          <cell r="H32">
            <v>0</v>
          </cell>
          <cell r="I32">
            <v>0</v>
          </cell>
          <cell r="J32">
            <v>0</v>
          </cell>
          <cell r="K32">
            <v>0</v>
          </cell>
          <cell r="L32">
            <v>0</v>
          </cell>
          <cell r="M32">
            <v>0</v>
          </cell>
          <cell r="N32">
            <v>0</v>
          </cell>
          <cell r="O32">
            <v>0</v>
          </cell>
          <cell r="P32">
            <v>0</v>
          </cell>
          <cell r="Q32">
            <v>0</v>
          </cell>
          <cell r="R32">
            <v>46.25</v>
          </cell>
          <cell r="S32">
            <v>0</v>
          </cell>
          <cell r="T32">
            <v>0</v>
          </cell>
          <cell r="U32">
            <v>0</v>
          </cell>
          <cell r="V32">
            <v>0</v>
          </cell>
          <cell r="W32">
            <v>0</v>
          </cell>
          <cell r="X32">
            <v>0</v>
          </cell>
          <cell r="Y32">
            <v>0</v>
          </cell>
          <cell r="Z32">
            <v>0</v>
          </cell>
          <cell r="AA32">
            <v>0</v>
          </cell>
          <cell r="AB32">
            <v>38231</v>
          </cell>
          <cell r="AC32">
            <v>38595</v>
          </cell>
        </row>
        <row r="33">
          <cell r="A33">
            <v>215</v>
          </cell>
          <cell r="B33">
            <v>-1</v>
          </cell>
          <cell r="C33">
            <v>33718</v>
          </cell>
          <cell r="D33" t="str">
            <v>Unknown</v>
          </cell>
          <cell r="E33" t="str">
            <v>KAISER, JOANNA MENDOZA</v>
          </cell>
          <cell r="F33">
            <v>0</v>
          </cell>
          <cell r="G33">
            <v>5.527056981598891</v>
          </cell>
          <cell r="H33">
            <v>0.94123666305860598</v>
          </cell>
          <cell r="I33">
            <v>6.4682936446574972</v>
          </cell>
          <cell r="J33">
            <v>0</v>
          </cell>
          <cell r="K33">
            <v>0</v>
          </cell>
          <cell r="L33">
            <v>0</v>
          </cell>
          <cell r="M33">
            <v>0</v>
          </cell>
          <cell r="N33">
            <v>0</v>
          </cell>
          <cell r="O33">
            <v>0</v>
          </cell>
          <cell r="P33">
            <v>0</v>
          </cell>
          <cell r="Q33">
            <v>0</v>
          </cell>
          <cell r="R33">
            <v>0.17</v>
          </cell>
          <cell r="S33">
            <v>0</v>
          </cell>
          <cell r="T33">
            <v>0</v>
          </cell>
          <cell r="U33">
            <v>0</v>
          </cell>
          <cell r="V33">
            <v>0.50283986392454039</v>
          </cell>
          <cell r="W33">
            <v>0</v>
          </cell>
          <cell r="X33">
            <v>0</v>
          </cell>
          <cell r="Y33">
            <v>0</v>
          </cell>
          <cell r="Z33">
            <v>0</v>
          </cell>
          <cell r="AA33">
            <v>0</v>
          </cell>
          <cell r="AB33">
            <v>38231</v>
          </cell>
          <cell r="AC33">
            <v>38595</v>
          </cell>
        </row>
        <row r="34">
          <cell r="A34">
            <v>215</v>
          </cell>
          <cell r="B34">
            <v>-1</v>
          </cell>
          <cell r="C34">
            <v>680673</v>
          </cell>
          <cell r="D34" t="str">
            <v>Unknown</v>
          </cell>
          <cell r="E34" t="str">
            <v>DESAI, ANSUYA D. MD</v>
          </cell>
          <cell r="F34">
            <v>0</v>
          </cell>
          <cell r="G34">
            <v>0</v>
          </cell>
          <cell r="H34">
            <v>0</v>
          </cell>
          <cell r="I34">
            <v>0</v>
          </cell>
          <cell r="J34">
            <v>0</v>
          </cell>
          <cell r="K34">
            <v>0</v>
          </cell>
          <cell r="L34">
            <v>0</v>
          </cell>
          <cell r="M34">
            <v>0</v>
          </cell>
          <cell r="N34">
            <v>0</v>
          </cell>
          <cell r="O34">
            <v>0</v>
          </cell>
          <cell r="P34">
            <v>0</v>
          </cell>
          <cell r="Q34">
            <v>0</v>
          </cell>
          <cell r="R34">
            <v>1.6</v>
          </cell>
          <cell r="S34">
            <v>0</v>
          </cell>
          <cell r="T34">
            <v>0</v>
          </cell>
          <cell r="U34">
            <v>0</v>
          </cell>
          <cell r="V34">
            <v>0</v>
          </cell>
          <cell r="W34">
            <v>0</v>
          </cell>
          <cell r="X34">
            <v>0</v>
          </cell>
          <cell r="Y34">
            <v>0</v>
          </cell>
          <cell r="Z34">
            <v>0</v>
          </cell>
          <cell r="AA34">
            <v>0</v>
          </cell>
          <cell r="AB34">
            <v>38231</v>
          </cell>
          <cell r="AC34">
            <v>38595</v>
          </cell>
        </row>
        <row r="35">
          <cell r="A35">
            <v>215</v>
          </cell>
          <cell r="B35">
            <v>-1</v>
          </cell>
          <cell r="C35">
            <v>680644</v>
          </cell>
          <cell r="D35" t="str">
            <v>Unknown</v>
          </cell>
          <cell r="E35" t="str">
            <v>HANNA, NANCY</v>
          </cell>
          <cell r="F35">
            <v>0</v>
          </cell>
          <cell r="G35">
            <v>0</v>
          </cell>
          <cell r="H35">
            <v>0</v>
          </cell>
          <cell r="I35">
            <v>0</v>
          </cell>
          <cell r="J35">
            <v>0</v>
          </cell>
          <cell r="K35">
            <v>0</v>
          </cell>
          <cell r="L35">
            <v>0</v>
          </cell>
          <cell r="M35">
            <v>0</v>
          </cell>
          <cell r="N35">
            <v>0</v>
          </cell>
          <cell r="O35">
            <v>0</v>
          </cell>
          <cell r="P35">
            <v>0</v>
          </cell>
          <cell r="Q35">
            <v>0</v>
          </cell>
          <cell r="R35">
            <v>0.42</v>
          </cell>
          <cell r="S35">
            <v>0</v>
          </cell>
          <cell r="T35">
            <v>0</v>
          </cell>
          <cell r="U35">
            <v>0</v>
          </cell>
          <cell r="V35">
            <v>0</v>
          </cell>
          <cell r="W35">
            <v>0</v>
          </cell>
          <cell r="X35">
            <v>0</v>
          </cell>
          <cell r="Y35">
            <v>0</v>
          </cell>
          <cell r="Z35">
            <v>0</v>
          </cell>
          <cell r="AA35">
            <v>0</v>
          </cell>
          <cell r="AB35">
            <v>38231</v>
          </cell>
          <cell r="AC35">
            <v>38595</v>
          </cell>
        </row>
        <row r="36">
          <cell r="A36">
            <v>215</v>
          </cell>
          <cell r="B36">
            <v>-1</v>
          </cell>
          <cell r="C36">
            <v>680587</v>
          </cell>
          <cell r="D36" t="str">
            <v>Unknown</v>
          </cell>
          <cell r="E36" t="str">
            <v>HAYAT, JABEEN</v>
          </cell>
          <cell r="F36">
            <v>0</v>
          </cell>
          <cell r="G36">
            <v>0</v>
          </cell>
          <cell r="H36">
            <v>0</v>
          </cell>
          <cell r="I36">
            <v>0</v>
          </cell>
          <cell r="J36">
            <v>0</v>
          </cell>
          <cell r="K36">
            <v>0</v>
          </cell>
          <cell r="L36">
            <v>0</v>
          </cell>
          <cell r="M36">
            <v>0</v>
          </cell>
          <cell r="N36">
            <v>0</v>
          </cell>
          <cell r="O36">
            <v>0</v>
          </cell>
          <cell r="P36">
            <v>0</v>
          </cell>
          <cell r="Q36">
            <v>0</v>
          </cell>
          <cell r="R36">
            <v>1.5</v>
          </cell>
          <cell r="S36">
            <v>0</v>
          </cell>
          <cell r="T36">
            <v>0</v>
          </cell>
          <cell r="U36">
            <v>0</v>
          </cell>
          <cell r="V36">
            <v>0</v>
          </cell>
          <cell r="W36">
            <v>0</v>
          </cell>
          <cell r="X36">
            <v>0</v>
          </cell>
          <cell r="Y36">
            <v>0</v>
          </cell>
          <cell r="Z36">
            <v>0</v>
          </cell>
          <cell r="AA36">
            <v>0</v>
          </cell>
          <cell r="AB36">
            <v>38231</v>
          </cell>
          <cell r="AC36">
            <v>38595</v>
          </cell>
        </row>
        <row r="37">
          <cell r="A37">
            <v>215</v>
          </cell>
          <cell r="B37">
            <v>5491</v>
          </cell>
          <cell r="C37">
            <v>33804</v>
          </cell>
          <cell r="D37" t="str">
            <v>REHAB SPECIALIST</v>
          </cell>
          <cell r="E37" t="str">
            <v>CONTRERAS, JESSICA L</v>
          </cell>
          <cell r="F37">
            <v>1</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X37">
            <v>0</v>
          </cell>
          <cell r="Y37">
            <v>0</v>
          </cell>
          <cell r="Z37">
            <v>0</v>
          </cell>
          <cell r="AA37">
            <v>0</v>
          </cell>
          <cell r="AB37">
            <v>38231</v>
          </cell>
          <cell r="AC37">
            <v>38595</v>
          </cell>
        </row>
        <row r="38">
          <cell r="A38">
            <v>215</v>
          </cell>
          <cell r="B38">
            <v>-1</v>
          </cell>
          <cell r="C38">
            <v>33784</v>
          </cell>
          <cell r="D38" t="str">
            <v>Unknown</v>
          </cell>
          <cell r="E38" t="str">
            <v>CRISSY, NICOLE K</v>
          </cell>
          <cell r="F38">
            <v>0</v>
          </cell>
          <cell r="G38">
            <v>71.627182959048852</v>
          </cell>
          <cell r="H38">
            <v>14.277549537648607</v>
          </cell>
          <cell r="I38">
            <v>85.904732496697463</v>
          </cell>
          <cell r="J38">
            <v>0</v>
          </cell>
          <cell r="K38">
            <v>0</v>
          </cell>
          <cell r="L38">
            <v>0</v>
          </cell>
          <cell r="M38">
            <v>0</v>
          </cell>
          <cell r="N38">
            <v>0</v>
          </cell>
          <cell r="O38">
            <v>0</v>
          </cell>
          <cell r="P38">
            <v>0</v>
          </cell>
          <cell r="Q38">
            <v>0</v>
          </cell>
          <cell r="R38">
            <v>2.2000000000000002</v>
          </cell>
          <cell r="S38">
            <v>0</v>
          </cell>
          <cell r="T38">
            <v>0</v>
          </cell>
          <cell r="U38">
            <v>0</v>
          </cell>
          <cell r="V38">
            <v>5.5526223579920719</v>
          </cell>
          <cell r="W38">
            <v>0</v>
          </cell>
          <cell r="X38">
            <v>0</v>
          </cell>
          <cell r="Y38">
            <v>0</v>
          </cell>
          <cell r="Z38">
            <v>0</v>
          </cell>
          <cell r="AA38">
            <v>0</v>
          </cell>
          <cell r="AB38">
            <v>38231</v>
          </cell>
          <cell r="AC38">
            <v>38595</v>
          </cell>
        </row>
        <row r="39">
          <cell r="A39">
            <v>215</v>
          </cell>
          <cell r="B39">
            <v>-1</v>
          </cell>
          <cell r="C39">
            <v>32338</v>
          </cell>
          <cell r="D39" t="str">
            <v>Unknown</v>
          </cell>
          <cell r="E39" t="str">
            <v>MACLACHLAN, KEITH</v>
          </cell>
          <cell r="F39">
            <v>0</v>
          </cell>
          <cell r="G39">
            <v>11.480584192439864</v>
          </cell>
          <cell r="H39">
            <v>4.6041089837997049</v>
          </cell>
          <cell r="I39">
            <v>16.084693176239568</v>
          </cell>
          <cell r="J39">
            <v>0</v>
          </cell>
          <cell r="K39">
            <v>0</v>
          </cell>
          <cell r="L39">
            <v>0</v>
          </cell>
          <cell r="M39">
            <v>0</v>
          </cell>
          <cell r="N39">
            <v>0</v>
          </cell>
          <cell r="O39">
            <v>0</v>
          </cell>
          <cell r="P39">
            <v>0</v>
          </cell>
          <cell r="Q39">
            <v>0</v>
          </cell>
          <cell r="R39">
            <v>0.25</v>
          </cell>
          <cell r="S39">
            <v>0</v>
          </cell>
          <cell r="T39">
            <v>0</v>
          </cell>
          <cell r="U39">
            <v>0</v>
          </cell>
          <cell r="V39">
            <v>0.90671099656357379</v>
          </cell>
          <cell r="W39">
            <v>0</v>
          </cell>
          <cell r="X39">
            <v>0</v>
          </cell>
          <cell r="Y39">
            <v>0</v>
          </cell>
          <cell r="Z39">
            <v>0</v>
          </cell>
          <cell r="AA39">
            <v>0</v>
          </cell>
          <cell r="AB39">
            <v>38231</v>
          </cell>
          <cell r="AC39">
            <v>38595</v>
          </cell>
        </row>
        <row r="40">
          <cell r="A40">
            <v>215</v>
          </cell>
          <cell r="B40">
            <v>-1</v>
          </cell>
          <cell r="C40">
            <v>31774</v>
          </cell>
          <cell r="D40" t="str">
            <v>Unknown</v>
          </cell>
          <cell r="E40" t="str">
            <v>LODWICK, GWILYM  MD</v>
          </cell>
          <cell r="F40">
            <v>0</v>
          </cell>
          <cell r="G40">
            <v>485.54631886333613</v>
          </cell>
          <cell r="H40">
            <v>85.925505332899306</v>
          </cell>
          <cell r="I40">
            <v>571.47182419623539</v>
          </cell>
          <cell r="J40">
            <v>0</v>
          </cell>
          <cell r="K40">
            <v>0</v>
          </cell>
          <cell r="L40">
            <v>0</v>
          </cell>
          <cell r="M40">
            <v>0</v>
          </cell>
          <cell r="N40">
            <v>0</v>
          </cell>
          <cell r="O40">
            <v>0</v>
          </cell>
          <cell r="P40">
            <v>0</v>
          </cell>
          <cell r="Q40">
            <v>0</v>
          </cell>
          <cell r="R40">
            <v>3.99</v>
          </cell>
          <cell r="S40">
            <v>0</v>
          </cell>
          <cell r="T40">
            <v>0</v>
          </cell>
          <cell r="U40">
            <v>0</v>
          </cell>
          <cell r="V40">
            <v>7.9459272657641273</v>
          </cell>
          <cell r="W40">
            <v>0</v>
          </cell>
          <cell r="X40">
            <v>0</v>
          </cell>
          <cell r="Y40">
            <v>0</v>
          </cell>
          <cell r="Z40">
            <v>0</v>
          </cell>
          <cell r="AA40">
            <v>0</v>
          </cell>
          <cell r="AB40">
            <v>38231</v>
          </cell>
          <cell r="AC40">
            <v>38595</v>
          </cell>
        </row>
        <row r="41">
          <cell r="A41">
            <v>215</v>
          </cell>
          <cell r="B41">
            <v>-1</v>
          </cell>
          <cell r="C41">
            <v>31277</v>
          </cell>
          <cell r="D41" t="str">
            <v>Unknown</v>
          </cell>
          <cell r="E41" t="str">
            <v>MILLIGAN, SHERRY</v>
          </cell>
          <cell r="F41">
            <v>0</v>
          </cell>
          <cell r="G41">
            <v>354.45887698373821</v>
          </cell>
          <cell r="H41">
            <v>134.21220623530562</v>
          </cell>
          <cell r="I41">
            <v>488.67108321904379</v>
          </cell>
          <cell r="J41">
            <v>0</v>
          </cell>
          <cell r="K41">
            <v>0</v>
          </cell>
          <cell r="L41">
            <v>0</v>
          </cell>
          <cell r="M41">
            <v>0</v>
          </cell>
          <cell r="N41">
            <v>0</v>
          </cell>
          <cell r="O41">
            <v>0</v>
          </cell>
          <cell r="P41">
            <v>0</v>
          </cell>
          <cell r="Q41">
            <v>0</v>
          </cell>
          <cell r="R41">
            <v>10.33</v>
          </cell>
          <cell r="S41">
            <v>0</v>
          </cell>
          <cell r="T41">
            <v>0</v>
          </cell>
          <cell r="U41">
            <v>0</v>
          </cell>
          <cell r="V41">
            <v>26.310746796630088</v>
          </cell>
          <cell r="W41">
            <v>0</v>
          </cell>
          <cell r="X41">
            <v>0</v>
          </cell>
          <cell r="Y41">
            <v>0</v>
          </cell>
          <cell r="Z41">
            <v>0</v>
          </cell>
          <cell r="AA41">
            <v>0</v>
          </cell>
          <cell r="AB41">
            <v>38231</v>
          </cell>
          <cell r="AC41">
            <v>38595</v>
          </cell>
        </row>
        <row r="42">
          <cell r="A42">
            <v>215</v>
          </cell>
          <cell r="B42">
            <v>-1</v>
          </cell>
          <cell r="C42">
            <v>30066</v>
          </cell>
          <cell r="D42" t="str">
            <v>Unknown</v>
          </cell>
          <cell r="E42" t="str">
            <v>BACH, RUSSELL MD</v>
          </cell>
          <cell r="F42">
            <v>0</v>
          </cell>
          <cell r="G42">
            <v>71.313949861273002</v>
          </cell>
          <cell r="H42">
            <v>13.332961205693554</v>
          </cell>
          <cell r="I42">
            <v>84.646911066966553</v>
          </cell>
          <cell r="J42">
            <v>0</v>
          </cell>
          <cell r="K42">
            <v>0</v>
          </cell>
          <cell r="L42">
            <v>0</v>
          </cell>
          <cell r="M42">
            <v>0</v>
          </cell>
          <cell r="N42">
            <v>0</v>
          </cell>
          <cell r="O42">
            <v>0</v>
          </cell>
          <cell r="P42">
            <v>0</v>
          </cell>
          <cell r="Q42">
            <v>0</v>
          </cell>
          <cell r="R42">
            <v>0.5</v>
          </cell>
          <cell r="S42">
            <v>0</v>
          </cell>
          <cell r="T42">
            <v>0</v>
          </cell>
          <cell r="U42">
            <v>0</v>
          </cell>
          <cell r="V42">
            <v>1.1098168639490404</v>
          </cell>
          <cell r="W42">
            <v>0</v>
          </cell>
          <cell r="X42">
            <v>0</v>
          </cell>
          <cell r="Y42">
            <v>0</v>
          </cell>
          <cell r="Z42">
            <v>0</v>
          </cell>
          <cell r="AA42">
            <v>0</v>
          </cell>
          <cell r="AB42">
            <v>38231</v>
          </cell>
          <cell r="AC42">
            <v>38595</v>
          </cell>
        </row>
        <row r="43">
          <cell r="A43">
            <v>215</v>
          </cell>
          <cell r="B43">
            <v>-1</v>
          </cell>
          <cell r="C43">
            <v>32857</v>
          </cell>
          <cell r="D43" t="str">
            <v>Unknown</v>
          </cell>
          <cell r="E43" t="str">
            <v>DUNSTERVILLE, THERESA</v>
          </cell>
          <cell r="F43">
            <v>0</v>
          </cell>
          <cell r="G43">
            <v>41.141593117589373</v>
          </cell>
          <cell r="H43">
            <v>13.070139074618883</v>
          </cell>
          <cell r="I43">
            <v>54.21173219220826</v>
          </cell>
          <cell r="J43">
            <v>0</v>
          </cell>
          <cell r="K43">
            <v>0</v>
          </cell>
          <cell r="L43">
            <v>0</v>
          </cell>
          <cell r="M43">
            <v>0</v>
          </cell>
          <cell r="N43">
            <v>0</v>
          </cell>
          <cell r="O43">
            <v>0</v>
          </cell>
          <cell r="P43">
            <v>0</v>
          </cell>
          <cell r="Q43">
            <v>0</v>
          </cell>
          <cell r="R43">
            <v>0.25</v>
          </cell>
          <cell r="S43">
            <v>0</v>
          </cell>
          <cell r="T43">
            <v>0</v>
          </cell>
          <cell r="U43">
            <v>0</v>
          </cell>
          <cell r="V43">
            <v>2.8316633235267896</v>
          </cell>
          <cell r="W43">
            <v>0</v>
          </cell>
          <cell r="X43">
            <v>0</v>
          </cell>
          <cell r="Y43">
            <v>0</v>
          </cell>
          <cell r="Z43">
            <v>0</v>
          </cell>
          <cell r="AA43">
            <v>0</v>
          </cell>
          <cell r="AB43">
            <v>38231</v>
          </cell>
          <cell r="AC43">
            <v>38595</v>
          </cell>
        </row>
        <row r="44">
          <cell r="A44">
            <v>215</v>
          </cell>
          <cell r="B44">
            <v>-1</v>
          </cell>
          <cell r="C44">
            <v>22195</v>
          </cell>
          <cell r="D44" t="str">
            <v>Unknown</v>
          </cell>
          <cell r="E44" t="str">
            <v>WILHITE, MADLYN L.</v>
          </cell>
          <cell r="F44">
            <v>0</v>
          </cell>
          <cell r="G44">
            <v>98.159601557133044</v>
          </cell>
          <cell r="H44">
            <v>29.254062651705976</v>
          </cell>
          <cell r="I44">
            <v>127.41366420883902</v>
          </cell>
          <cell r="J44">
            <v>0</v>
          </cell>
          <cell r="K44">
            <v>0</v>
          </cell>
          <cell r="L44">
            <v>0</v>
          </cell>
          <cell r="M44">
            <v>0</v>
          </cell>
          <cell r="N44">
            <v>0</v>
          </cell>
          <cell r="O44">
            <v>0</v>
          </cell>
          <cell r="P44">
            <v>0</v>
          </cell>
          <cell r="Q44">
            <v>0</v>
          </cell>
          <cell r="R44">
            <v>3.47</v>
          </cell>
          <cell r="S44">
            <v>0</v>
          </cell>
          <cell r="T44">
            <v>0</v>
          </cell>
          <cell r="U44">
            <v>0</v>
          </cell>
          <cell r="V44">
            <v>6.6110398681016713</v>
          </cell>
          <cell r="W44">
            <v>0</v>
          </cell>
          <cell r="X44">
            <v>0</v>
          </cell>
          <cell r="Y44">
            <v>0</v>
          </cell>
          <cell r="Z44">
            <v>0</v>
          </cell>
          <cell r="AA44">
            <v>0</v>
          </cell>
          <cell r="AB44">
            <v>38231</v>
          </cell>
          <cell r="AC44">
            <v>38595</v>
          </cell>
        </row>
        <row r="45">
          <cell r="A45">
            <v>215</v>
          </cell>
          <cell r="B45">
            <v>-1</v>
          </cell>
          <cell r="C45">
            <v>33020</v>
          </cell>
          <cell r="D45" t="str">
            <v>Unknown</v>
          </cell>
          <cell r="E45" t="str">
            <v>OBRIEN, GARY</v>
          </cell>
          <cell r="F45">
            <v>0</v>
          </cell>
          <cell r="G45">
            <v>4.141442417819114</v>
          </cell>
          <cell r="H45">
            <v>1.1059717260124122</v>
          </cell>
          <cell r="I45">
            <v>5.2474141438315263</v>
          </cell>
          <cell r="J45">
            <v>0</v>
          </cell>
          <cell r="K45">
            <v>0</v>
          </cell>
          <cell r="L45">
            <v>0</v>
          </cell>
          <cell r="M45">
            <v>0</v>
          </cell>
          <cell r="N45">
            <v>0</v>
          </cell>
          <cell r="O45">
            <v>0</v>
          </cell>
          <cell r="P45">
            <v>0</v>
          </cell>
          <cell r="Q45">
            <v>0</v>
          </cell>
          <cell r="R45">
            <v>0.08</v>
          </cell>
          <cell r="S45">
            <v>0</v>
          </cell>
          <cell r="T45">
            <v>0</v>
          </cell>
          <cell r="U45">
            <v>0</v>
          </cell>
          <cell r="V45">
            <v>0.23042834920255081</v>
          </cell>
          <cell r="W45">
            <v>0</v>
          </cell>
          <cell r="X45">
            <v>0</v>
          </cell>
          <cell r="Y45">
            <v>0</v>
          </cell>
          <cell r="Z45">
            <v>0</v>
          </cell>
          <cell r="AA45">
            <v>0</v>
          </cell>
          <cell r="AB45">
            <v>38231</v>
          </cell>
          <cell r="AC45">
            <v>38595</v>
          </cell>
        </row>
        <row r="46">
          <cell r="A46">
            <v>215</v>
          </cell>
          <cell r="B46">
            <v>5488</v>
          </cell>
          <cell r="C46">
            <v>33794</v>
          </cell>
          <cell r="D46" t="str">
            <v>RN</v>
          </cell>
          <cell r="E46" t="str">
            <v>DAVIS,  AUDREY L</v>
          </cell>
          <cell r="F46">
            <v>1</v>
          </cell>
          <cell r="G46">
            <v>0</v>
          </cell>
          <cell r="H46">
            <v>0</v>
          </cell>
          <cell r="I46">
            <v>0</v>
          </cell>
          <cell r="J46">
            <v>0</v>
          </cell>
          <cell r="K46">
            <v>0</v>
          </cell>
          <cell r="L46">
            <v>0</v>
          </cell>
          <cell r="M46">
            <v>0</v>
          </cell>
          <cell r="N46">
            <v>0</v>
          </cell>
          <cell r="O46">
            <v>0</v>
          </cell>
          <cell r="P46">
            <v>0</v>
          </cell>
          <cell r="R46">
            <v>0</v>
          </cell>
          <cell r="S46">
            <v>0</v>
          </cell>
          <cell r="T46">
            <v>0</v>
          </cell>
          <cell r="U46">
            <v>0</v>
          </cell>
          <cell r="V46">
            <v>0</v>
          </cell>
          <cell r="X46">
            <v>0</v>
          </cell>
          <cell r="Y46">
            <v>0</v>
          </cell>
          <cell r="Z46">
            <v>0</v>
          </cell>
          <cell r="AA46">
            <v>0</v>
          </cell>
          <cell r="AB46">
            <v>38231</v>
          </cell>
          <cell r="AC46">
            <v>38595</v>
          </cell>
        </row>
        <row r="47">
          <cell r="A47">
            <v>215</v>
          </cell>
          <cell r="B47">
            <v>6008</v>
          </cell>
          <cell r="C47">
            <v>33793</v>
          </cell>
          <cell r="D47" t="str">
            <v>REHAB SPECIALIST</v>
          </cell>
          <cell r="E47" t="str">
            <v>QUINTERO, LUIS</v>
          </cell>
          <cell r="F47">
            <v>1</v>
          </cell>
          <cell r="G47">
            <v>0</v>
          </cell>
          <cell r="H47">
            <v>0</v>
          </cell>
          <cell r="I47">
            <v>0</v>
          </cell>
          <cell r="J47">
            <v>0</v>
          </cell>
          <cell r="K47">
            <v>0</v>
          </cell>
          <cell r="L47">
            <v>0</v>
          </cell>
          <cell r="M47">
            <v>0</v>
          </cell>
          <cell r="N47">
            <v>0</v>
          </cell>
          <cell r="O47">
            <v>0</v>
          </cell>
          <cell r="P47">
            <v>0</v>
          </cell>
          <cell r="R47">
            <v>0</v>
          </cell>
          <cell r="S47">
            <v>0</v>
          </cell>
          <cell r="T47">
            <v>0</v>
          </cell>
          <cell r="U47">
            <v>0</v>
          </cell>
          <cell r="V47">
            <v>0</v>
          </cell>
          <cell r="X47">
            <v>0</v>
          </cell>
          <cell r="Y47">
            <v>0</v>
          </cell>
          <cell r="Z47">
            <v>0</v>
          </cell>
          <cell r="AA47">
            <v>0</v>
          </cell>
          <cell r="AB47">
            <v>38231</v>
          </cell>
          <cell r="AC47">
            <v>38595</v>
          </cell>
        </row>
        <row r="48">
          <cell r="A48">
            <v>215</v>
          </cell>
          <cell r="B48">
            <v>5490</v>
          </cell>
          <cell r="C48">
            <v>32421</v>
          </cell>
          <cell r="D48" t="str">
            <v>REHAB SPECIALIST, LEAD</v>
          </cell>
          <cell r="E48" t="str">
            <v>HARPER, SUSAN</v>
          </cell>
          <cell r="F48">
            <v>1</v>
          </cell>
          <cell r="G48">
            <v>0</v>
          </cell>
          <cell r="H48">
            <v>0</v>
          </cell>
          <cell r="I48">
            <v>0</v>
          </cell>
          <cell r="J48">
            <v>0</v>
          </cell>
          <cell r="K48">
            <v>0</v>
          </cell>
          <cell r="L48">
            <v>0</v>
          </cell>
          <cell r="M48">
            <v>0</v>
          </cell>
          <cell r="N48">
            <v>0</v>
          </cell>
          <cell r="O48">
            <v>0</v>
          </cell>
          <cell r="P48">
            <v>0</v>
          </cell>
          <cell r="R48">
            <v>0</v>
          </cell>
          <cell r="S48">
            <v>0</v>
          </cell>
          <cell r="T48">
            <v>0</v>
          </cell>
          <cell r="U48">
            <v>0</v>
          </cell>
          <cell r="V48">
            <v>0</v>
          </cell>
          <cell r="X48">
            <v>0</v>
          </cell>
          <cell r="Y48">
            <v>0</v>
          </cell>
          <cell r="Z48">
            <v>0</v>
          </cell>
          <cell r="AA48">
            <v>0</v>
          </cell>
          <cell r="AB48">
            <v>38231</v>
          </cell>
          <cell r="AC48">
            <v>38595</v>
          </cell>
        </row>
        <row r="49">
          <cell r="A49">
            <v>215</v>
          </cell>
          <cell r="B49">
            <v>5488</v>
          </cell>
          <cell r="C49">
            <v>32216</v>
          </cell>
          <cell r="D49" t="str">
            <v>RN</v>
          </cell>
          <cell r="E49" t="str">
            <v>SHELBY, SHEILA</v>
          </cell>
          <cell r="F49">
            <v>1</v>
          </cell>
          <cell r="G49">
            <v>0</v>
          </cell>
          <cell r="H49">
            <v>0</v>
          </cell>
          <cell r="I49">
            <v>0</v>
          </cell>
          <cell r="J49">
            <v>0</v>
          </cell>
          <cell r="K49">
            <v>0</v>
          </cell>
          <cell r="L49">
            <v>0</v>
          </cell>
          <cell r="M49">
            <v>0</v>
          </cell>
          <cell r="N49">
            <v>0</v>
          </cell>
          <cell r="O49">
            <v>0</v>
          </cell>
          <cell r="P49">
            <v>0</v>
          </cell>
          <cell r="R49">
            <v>0</v>
          </cell>
          <cell r="S49">
            <v>0</v>
          </cell>
          <cell r="T49">
            <v>0</v>
          </cell>
          <cell r="U49">
            <v>0</v>
          </cell>
          <cell r="V49">
            <v>0</v>
          </cell>
          <cell r="X49">
            <v>0</v>
          </cell>
          <cell r="Y49">
            <v>0</v>
          </cell>
          <cell r="Z49">
            <v>0</v>
          </cell>
          <cell r="AA49">
            <v>0</v>
          </cell>
          <cell r="AB49">
            <v>38231</v>
          </cell>
          <cell r="AC49">
            <v>38595</v>
          </cell>
        </row>
        <row r="50">
          <cell r="A50">
            <v>215</v>
          </cell>
          <cell r="B50">
            <v>5491</v>
          </cell>
          <cell r="C50">
            <v>22071</v>
          </cell>
          <cell r="D50" t="str">
            <v>REHAB SPECIALIST</v>
          </cell>
          <cell r="E50" t="str">
            <v>TORRES, GUILLERMO R.</v>
          </cell>
          <cell r="F50">
            <v>1</v>
          </cell>
          <cell r="G50">
            <v>35.322349880771732</v>
          </cell>
          <cell r="H50">
            <v>12.871938001300672</v>
          </cell>
          <cell r="I50">
            <v>48.194287882072402</v>
          </cell>
          <cell r="J50">
            <v>0</v>
          </cell>
          <cell r="K50">
            <v>0</v>
          </cell>
          <cell r="L50">
            <v>0</v>
          </cell>
          <cell r="M50">
            <v>0</v>
          </cell>
          <cell r="N50">
            <v>0</v>
          </cell>
          <cell r="O50">
            <v>0</v>
          </cell>
          <cell r="P50">
            <v>0</v>
          </cell>
          <cell r="R50">
            <v>0.75</v>
          </cell>
          <cell r="S50">
            <v>0</v>
          </cell>
          <cell r="T50">
            <v>0</v>
          </cell>
          <cell r="U50">
            <v>0</v>
          </cell>
          <cell r="V50">
            <v>3.1977512464773468</v>
          </cell>
          <cell r="X50">
            <v>0</v>
          </cell>
          <cell r="Y50">
            <v>0</v>
          </cell>
          <cell r="Z50">
            <v>0</v>
          </cell>
          <cell r="AA50">
            <v>0</v>
          </cell>
          <cell r="AB50">
            <v>38231</v>
          </cell>
          <cell r="AC50">
            <v>38595</v>
          </cell>
        </row>
        <row r="51">
          <cell r="A51">
            <v>215</v>
          </cell>
          <cell r="B51">
            <v>6304</v>
          </cell>
          <cell r="C51">
            <v>20915</v>
          </cell>
          <cell r="D51" t="str">
            <v>SUPR TEAM SUPERVISOR</v>
          </cell>
          <cell r="E51" t="str">
            <v>HERNANDEZ, ROSA</v>
          </cell>
          <cell r="F51">
            <v>1</v>
          </cell>
          <cell r="G51">
            <v>13.400149893538817</v>
          </cell>
          <cell r="H51">
            <v>12.698314373023784</v>
          </cell>
          <cell r="I51">
            <v>26.098464266562601</v>
          </cell>
          <cell r="J51">
            <v>0</v>
          </cell>
          <cell r="K51">
            <v>0</v>
          </cell>
          <cell r="L51">
            <v>0</v>
          </cell>
          <cell r="M51">
            <v>0</v>
          </cell>
          <cell r="N51">
            <v>0</v>
          </cell>
          <cell r="O51">
            <v>0</v>
          </cell>
          <cell r="P51">
            <v>0</v>
          </cell>
          <cell r="R51">
            <v>1</v>
          </cell>
          <cell r="S51">
            <v>0</v>
          </cell>
          <cell r="T51">
            <v>0</v>
          </cell>
          <cell r="U51">
            <v>0</v>
          </cell>
          <cell r="V51">
            <v>0.48717948717948723</v>
          </cell>
          <cell r="X51">
            <v>0</v>
          </cell>
          <cell r="Y51">
            <v>0</v>
          </cell>
          <cell r="Z51">
            <v>0</v>
          </cell>
          <cell r="AA51">
            <v>0</v>
          </cell>
          <cell r="AB51">
            <v>38231</v>
          </cell>
          <cell r="AC51">
            <v>38595</v>
          </cell>
        </row>
        <row r="52">
          <cell r="A52">
            <v>215</v>
          </cell>
          <cell r="B52">
            <v>-1</v>
          </cell>
          <cell r="C52">
            <v>22691</v>
          </cell>
          <cell r="D52" t="str">
            <v>Unknown</v>
          </cell>
          <cell r="E52" t="str">
            <v>WEILER, SHIRLEY A.</v>
          </cell>
          <cell r="F52">
            <v>0</v>
          </cell>
          <cell r="G52">
            <v>3290.800943810465</v>
          </cell>
          <cell r="H52">
            <v>946.92683275425156</v>
          </cell>
          <cell r="I52">
            <v>4237.7277765647168</v>
          </cell>
          <cell r="J52">
            <v>0</v>
          </cell>
          <cell r="K52">
            <v>0</v>
          </cell>
          <cell r="L52">
            <v>0</v>
          </cell>
          <cell r="M52">
            <v>0</v>
          </cell>
          <cell r="N52">
            <v>0</v>
          </cell>
          <cell r="O52">
            <v>0</v>
          </cell>
          <cell r="P52">
            <v>0</v>
          </cell>
          <cell r="Q52">
            <v>0</v>
          </cell>
          <cell r="R52">
            <v>82.29</v>
          </cell>
          <cell r="S52">
            <v>0</v>
          </cell>
          <cell r="T52">
            <v>0</v>
          </cell>
          <cell r="U52">
            <v>0</v>
          </cell>
          <cell r="V52">
            <v>204.57584112809397</v>
          </cell>
          <cell r="W52">
            <v>0</v>
          </cell>
          <cell r="X52">
            <v>0</v>
          </cell>
          <cell r="Y52">
            <v>0</v>
          </cell>
          <cell r="Z52">
            <v>0</v>
          </cell>
          <cell r="AA52">
            <v>0</v>
          </cell>
          <cell r="AB52">
            <v>38231</v>
          </cell>
          <cell r="AC52">
            <v>38595</v>
          </cell>
        </row>
        <row r="53">
          <cell r="A53">
            <v>215</v>
          </cell>
          <cell r="B53">
            <v>-1</v>
          </cell>
          <cell r="C53">
            <v>33558</v>
          </cell>
          <cell r="D53" t="str">
            <v>Unknown</v>
          </cell>
          <cell r="E53" t="str">
            <v>KIFF, SHERRY</v>
          </cell>
          <cell r="F53">
            <v>0</v>
          </cell>
          <cell r="G53">
            <v>59.531261074225633</v>
          </cell>
          <cell r="H53">
            <v>16.692794507595242</v>
          </cell>
          <cell r="I53">
            <v>76.224055581820878</v>
          </cell>
          <cell r="J53">
            <v>0</v>
          </cell>
          <cell r="K53">
            <v>0</v>
          </cell>
          <cell r="L53">
            <v>0</v>
          </cell>
          <cell r="M53">
            <v>0</v>
          </cell>
          <cell r="N53">
            <v>0</v>
          </cell>
          <cell r="O53">
            <v>0</v>
          </cell>
          <cell r="P53">
            <v>0</v>
          </cell>
          <cell r="Q53">
            <v>0</v>
          </cell>
          <cell r="R53">
            <v>1.76</v>
          </cell>
          <cell r="S53">
            <v>0</v>
          </cell>
          <cell r="T53">
            <v>0</v>
          </cell>
          <cell r="U53">
            <v>0</v>
          </cell>
          <cell r="V53">
            <v>3.3228730539168363</v>
          </cell>
          <cell r="W53">
            <v>0</v>
          </cell>
          <cell r="X53">
            <v>0</v>
          </cell>
          <cell r="Y53">
            <v>0</v>
          </cell>
          <cell r="Z53">
            <v>0</v>
          </cell>
          <cell r="AA53">
            <v>0</v>
          </cell>
          <cell r="AB53">
            <v>38231</v>
          </cell>
          <cell r="AC53">
            <v>38595</v>
          </cell>
        </row>
        <row r="54">
          <cell r="A54">
            <v>215</v>
          </cell>
          <cell r="B54">
            <v>-1</v>
          </cell>
          <cell r="C54">
            <v>33300</v>
          </cell>
          <cell r="D54" t="str">
            <v>Unknown</v>
          </cell>
          <cell r="E54" t="str">
            <v>BAKER, BROOKS</v>
          </cell>
          <cell r="F54">
            <v>0</v>
          </cell>
          <cell r="G54">
            <v>13.354341674279732</v>
          </cell>
          <cell r="H54">
            <v>4.1891628601350304</v>
          </cell>
          <cell r="I54">
            <v>17.543504534414762</v>
          </cell>
          <cell r="J54">
            <v>0</v>
          </cell>
          <cell r="K54">
            <v>0</v>
          </cell>
          <cell r="L54">
            <v>0</v>
          </cell>
          <cell r="M54">
            <v>0</v>
          </cell>
          <cell r="N54">
            <v>0</v>
          </cell>
          <cell r="O54">
            <v>0</v>
          </cell>
          <cell r="P54">
            <v>0</v>
          </cell>
          <cell r="Q54">
            <v>0</v>
          </cell>
          <cell r="R54">
            <v>0.42</v>
          </cell>
          <cell r="S54">
            <v>0</v>
          </cell>
          <cell r="T54">
            <v>0</v>
          </cell>
          <cell r="U54">
            <v>0</v>
          </cell>
          <cell r="V54">
            <v>0.97375201764745212</v>
          </cell>
          <cell r="W54">
            <v>0</v>
          </cell>
          <cell r="X54">
            <v>0</v>
          </cell>
          <cell r="Y54">
            <v>0</v>
          </cell>
          <cell r="Z54">
            <v>0</v>
          </cell>
          <cell r="AA54">
            <v>0</v>
          </cell>
          <cell r="AB54">
            <v>38231</v>
          </cell>
          <cell r="AC54">
            <v>38595</v>
          </cell>
        </row>
        <row r="55">
          <cell r="A55">
            <v>215</v>
          </cell>
          <cell r="B55">
            <v>-1</v>
          </cell>
          <cell r="C55">
            <v>33713</v>
          </cell>
          <cell r="D55" t="str">
            <v>Unknown</v>
          </cell>
          <cell r="E55" t="str">
            <v>BENNETT, PAMELA A</v>
          </cell>
          <cell r="F55">
            <v>0</v>
          </cell>
          <cell r="G55">
            <v>8892.016650969781</v>
          </cell>
          <cell r="H55">
            <v>2886.7897034879184</v>
          </cell>
          <cell r="I55">
            <v>11778.8063544577</v>
          </cell>
          <cell r="J55">
            <v>0</v>
          </cell>
          <cell r="K55">
            <v>0</v>
          </cell>
          <cell r="L55">
            <v>0</v>
          </cell>
          <cell r="M55">
            <v>0</v>
          </cell>
          <cell r="N55">
            <v>0</v>
          </cell>
          <cell r="O55">
            <v>0</v>
          </cell>
          <cell r="P55">
            <v>0</v>
          </cell>
          <cell r="Q55">
            <v>0</v>
          </cell>
          <cell r="R55">
            <v>272.45999999999998</v>
          </cell>
          <cell r="S55">
            <v>0</v>
          </cell>
          <cell r="T55">
            <v>0</v>
          </cell>
          <cell r="U55">
            <v>0</v>
          </cell>
          <cell r="V55">
            <v>571.62201509298632</v>
          </cell>
          <cell r="W55">
            <v>0</v>
          </cell>
          <cell r="X55">
            <v>0</v>
          </cell>
          <cell r="Y55">
            <v>0</v>
          </cell>
          <cell r="Z55">
            <v>0</v>
          </cell>
          <cell r="AA55">
            <v>0</v>
          </cell>
          <cell r="AB55">
            <v>38231</v>
          </cell>
          <cell r="AC55">
            <v>38595</v>
          </cell>
        </row>
        <row r="56">
          <cell r="A56">
            <v>215</v>
          </cell>
          <cell r="B56">
            <v>-1</v>
          </cell>
          <cell r="C56">
            <v>33669</v>
          </cell>
          <cell r="D56" t="str">
            <v>Unknown</v>
          </cell>
          <cell r="E56" t="str">
            <v>KHAN, GHULAM M</v>
          </cell>
          <cell r="F56">
            <v>0</v>
          </cell>
          <cell r="G56">
            <v>406.24047194511627</v>
          </cell>
          <cell r="H56">
            <v>67.564505186756335</v>
          </cell>
          <cell r="I56">
            <v>473.80497713187259</v>
          </cell>
          <cell r="J56">
            <v>0</v>
          </cell>
          <cell r="K56">
            <v>0</v>
          </cell>
          <cell r="L56">
            <v>0</v>
          </cell>
          <cell r="M56">
            <v>0</v>
          </cell>
          <cell r="N56">
            <v>0</v>
          </cell>
          <cell r="O56">
            <v>0</v>
          </cell>
          <cell r="P56">
            <v>0</v>
          </cell>
          <cell r="Q56">
            <v>0</v>
          </cell>
          <cell r="R56">
            <v>3.62</v>
          </cell>
          <cell r="S56">
            <v>0</v>
          </cell>
          <cell r="T56">
            <v>0</v>
          </cell>
          <cell r="U56">
            <v>0</v>
          </cell>
          <cell r="V56">
            <v>6.2386926192291074</v>
          </cell>
          <cell r="W56">
            <v>0</v>
          </cell>
          <cell r="X56">
            <v>0</v>
          </cell>
          <cell r="Y56">
            <v>0</v>
          </cell>
          <cell r="Z56">
            <v>0</v>
          </cell>
          <cell r="AA56">
            <v>0</v>
          </cell>
          <cell r="AB56">
            <v>38231</v>
          </cell>
          <cell r="AC56">
            <v>38595</v>
          </cell>
        </row>
        <row r="57">
          <cell r="A57">
            <v>215</v>
          </cell>
          <cell r="B57">
            <v>-1</v>
          </cell>
          <cell r="C57">
            <v>33618</v>
          </cell>
          <cell r="D57" t="str">
            <v>Unknown</v>
          </cell>
          <cell r="E57" t="str">
            <v>COLLINS, CHRISTOPHER</v>
          </cell>
          <cell r="F57">
            <v>0</v>
          </cell>
          <cell r="G57">
            <v>137.95185520361991</v>
          </cell>
          <cell r="H57">
            <v>51.028959276018099</v>
          </cell>
          <cell r="I57">
            <v>188.98081447963801</v>
          </cell>
          <cell r="J57">
            <v>0</v>
          </cell>
          <cell r="K57">
            <v>0</v>
          </cell>
          <cell r="L57">
            <v>0</v>
          </cell>
          <cell r="M57">
            <v>0</v>
          </cell>
          <cell r="N57">
            <v>0</v>
          </cell>
          <cell r="O57">
            <v>0</v>
          </cell>
          <cell r="P57">
            <v>0</v>
          </cell>
          <cell r="Q57">
            <v>0</v>
          </cell>
          <cell r="R57">
            <v>2.5</v>
          </cell>
          <cell r="S57">
            <v>0</v>
          </cell>
          <cell r="T57">
            <v>0</v>
          </cell>
          <cell r="U57">
            <v>0</v>
          </cell>
          <cell r="V57">
            <v>9.9747882352941186</v>
          </cell>
          <cell r="W57">
            <v>0</v>
          </cell>
          <cell r="X57">
            <v>0</v>
          </cell>
          <cell r="Y57">
            <v>0</v>
          </cell>
          <cell r="Z57">
            <v>0</v>
          </cell>
          <cell r="AA57">
            <v>0</v>
          </cell>
          <cell r="AB57">
            <v>38231</v>
          </cell>
          <cell r="AC57">
            <v>38595</v>
          </cell>
        </row>
        <row r="58">
          <cell r="A58">
            <v>215</v>
          </cell>
          <cell r="B58">
            <v>-1</v>
          </cell>
          <cell r="C58">
            <v>33602</v>
          </cell>
          <cell r="D58" t="str">
            <v>Unknown</v>
          </cell>
          <cell r="E58" t="str">
            <v>SEGURA, AMANDA MARGARITA</v>
          </cell>
          <cell r="F58">
            <v>0</v>
          </cell>
          <cell r="G58">
            <v>3691.4506106780123</v>
          </cell>
          <cell r="H58">
            <v>1183.3004424332737</v>
          </cell>
          <cell r="I58">
            <v>4874.7510531112857</v>
          </cell>
          <cell r="J58">
            <v>0</v>
          </cell>
          <cell r="K58">
            <v>0</v>
          </cell>
          <cell r="L58">
            <v>0</v>
          </cell>
          <cell r="M58">
            <v>0</v>
          </cell>
          <cell r="N58">
            <v>0</v>
          </cell>
          <cell r="O58">
            <v>0</v>
          </cell>
          <cell r="P58">
            <v>0</v>
          </cell>
          <cell r="Q58">
            <v>0</v>
          </cell>
          <cell r="R58">
            <v>123.18</v>
          </cell>
          <cell r="S58">
            <v>0</v>
          </cell>
          <cell r="T58">
            <v>0</v>
          </cell>
          <cell r="U58">
            <v>0</v>
          </cell>
          <cell r="V58">
            <v>274.7402324157967</v>
          </cell>
          <cell r="W58">
            <v>0</v>
          </cell>
          <cell r="X58">
            <v>0</v>
          </cell>
          <cell r="Y58">
            <v>0</v>
          </cell>
          <cell r="Z58">
            <v>0</v>
          </cell>
          <cell r="AA58">
            <v>0</v>
          </cell>
          <cell r="AB58">
            <v>38231</v>
          </cell>
          <cell r="AC58">
            <v>38595</v>
          </cell>
        </row>
        <row r="59">
          <cell r="A59">
            <v>215</v>
          </cell>
          <cell r="B59">
            <v>-1</v>
          </cell>
          <cell r="C59">
            <v>32391</v>
          </cell>
          <cell r="D59" t="str">
            <v>Unknown</v>
          </cell>
          <cell r="E59" t="str">
            <v>SHERO, CHARLENE MD</v>
          </cell>
          <cell r="F59">
            <v>0</v>
          </cell>
          <cell r="G59">
            <v>268.20403045928674</v>
          </cell>
          <cell r="H59">
            <v>49.22900299796121</v>
          </cell>
          <cell r="I59">
            <v>317.43303345724797</v>
          </cell>
          <cell r="J59">
            <v>0</v>
          </cell>
          <cell r="K59">
            <v>0</v>
          </cell>
          <cell r="L59">
            <v>0</v>
          </cell>
          <cell r="M59">
            <v>0</v>
          </cell>
          <cell r="N59">
            <v>0</v>
          </cell>
          <cell r="O59">
            <v>0</v>
          </cell>
          <cell r="P59">
            <v>0</v>
          </cell>
          <cell r="Q59">
            <v>0</v>
          </cell>
          <cell r="R59">
            <v>1.82</v>
          </cell>
          <cell r="S59">
            <v>0</v>
          </cell>
          <cell r="T59">
            <v>0</v>
          </cell>
          <cell r="U59">
            <v>0</v>
          </cell>
          <cell r="V59">
            <v>4.5731433984890106</v>
          </cell>
          <cell r="W59">
            <v>0</v>
          </cell>
          <cell r="X59">
            <v>0</v>
          </cell>
          <cell r="Y59">
            <v>0</v>
          </cell>
          <cell r="Z59">
            <v>0</v>
          </cell>
          <cell r="AA59">
            <v>0</v>
          </cell>
          <cell r="AB59">
            <v>38231</v>
          </cell>
          <cell r="AC59">
            <v>38595</v>
          </cell>
        </row>
        <row r="60">
          <cell r="A60">
            <v>215</v>
          </cell>
          <cell r="B60">
            <v>-1</v>
          </cell>
          <cell r="C60">
            <v>33574</v>
          </cell>
          <cell r="D60" t="str">
            <v>Unknown</v>
          </cell>
          <cell r="E60" t="str">
            <v>SNEED, BELVIN</v>
          </cell>
          <cell r="F60">
            <v>0</v>
          </cell>
          <cell r="G60">
            <v>5938.0878053378156</v>
          </cell>
          <cell r="H60">
            <v>1828.2756087555972</v>
          </cell>
          <cell r="I60">
            <v>7766.3634140934128</v>
          </cell>
          <cell r="J60">
            <v>0</v>
          </cell>
          <cell r="K60">
            <v>0</v>
          </cell>
          <cell r="L60">
            <v>0</v>
          </cell>
          <cell r="M60">
            <v>0</v>
          </cell>
          <cell r="N60">
            <v>0</v>
          </cell>
          <cell r="O60">
            <v>0</v>
          </cell>
          <cell r="P60">
            <v>0</v>
          </cell>
          <cell r="Q60">
            <v>0</v>
          </cell>
          <cell r="R60">
            <v>240.62000000000089</v>
          </cell>
          <cell r="S60">
            <v>0</v>
          </cell>
          <cell r="T60">
            <v>0</v>
          </cell>
          <cell r="U60">
            <v>0</v>
          </cell>
          <cell r="V60">
            <v>436.8114232191146</v>
          </cell>
          <cell r="W60">
            <v>0</v>
          </cell>
          <cell r="X60">
            <v>0</v>
          </cell>
          <cell r="Y60">
            <v>0</v>
          </cell>
          <cell r="Z60">
            <v>0</v>
          </cell>
          <cell r="AA60">
            <v>0</v>
          </cell>
          <cell r="AB60">
            <v>38231</v>
          </cell>
          <cell r="AC60">
            <v>38595</v>
          </cell>
        </row>
        <row r="61">
          <cell r="A61">
            <v>215</v>
          </cell>
          <cell r="B61">
            <v>-1</v>
          </cell>
          <cell r="C61">
            <v>33724</v>
          </cell>
          <cell r="D61" t="str">
            <v>Unknown</v>
          </cell>
          <cell r="E61" t="str">
            <v>CASEY, SHANA</v>
          </cell>
          <cell r="F61">
            <v>0</v>
          </cell>
          <cell r="G61">
            <v>1395.9373736787077</v>
          </cell>
          <cell r="H61">
            <v>441.40161676733635</v>
          </cell>
          <cell r="I61">
            <v>1837.3389904460441</v>
          </cell>
          <cell r="J61">
            <v>0</v>
          </cell>
          <cell r="K61">
            <v>0</v>
          </cell>
          <cell r="L61">
            <v>0</v>
          </cell>
          <cell r="M61">
            <v>0</v>
          </cell>
          <cell r="N61">
            <v>0</v>
          </cell>
          <cell r="O61">
            <v>0</v>
          </cell>
          <cell r="P61">
            <v>0</v>
          </cell>
          <cell r="Q61">
            <v>0</v>
          </cell>
          <cell r="R61">
            <v>34.65</v>
          </cell>
          <cell r="S61">
            <v>0</v>
          </cell>
          <cell r="T61">
            <v>0</v>
          </cell>
          <cell r="U61">
            <v>0</v>
          </cell>
          <cell r="V61">
            <v>104.64634063189679</v>
          </cell>
          <cell r="W61">
            <v>0</v>
          </cell>
          <cell r="X61">
            <v>0</v>
          </cell>
          <cell r="Y61">
            <v>0</v>
          </cell>
          <cell r="Z61">
            <v>0</v>
          </cell>
          <cell r="AA61">
            <v>0</v>
          </cell>
          <cell r="AB61">
            <v>38231</v>
          </cell>
          <cell r="AC61">
            <v>38595</v>
          </cell>
        </row>
        <row r="62">
          <cell r="A62">
            <v>215</v>
          </cell>
          <cell r="B62">
            <v>-1</v>
          </cell>
          <cell r="C62">
            <v>33549</v>
          </cell>
          <cell r="D62" t="str">
            <v>Unknown</v>
          </cell>
          <cell r="E62" t="str">
            <v>HALL, JON SCOTT</v>
          </cell>
          <cell r="F62">
            <v>0</v>
          </cell>
          <cell r="G62">
            <v>3201.3192127352449</v>
          </cell>
          <cell r="H62">
            <v>916.93596449957249</v>
          </cell>
          <cell r="I62">
            <v>4118.2551772348179</v>
          </cell>
          <cell r="J62">
            <v>0</v>
          </cell>
          <cell r="K62">
            <v>0</v>
          </cell>
          <cell r="L62">
            <v>0</v>
          </cell>
          <cell r="M62">
            <v>0</v>
          </cell>
          <cell r="N62">
            <v>0</v>
          </cell>
          <cell r="O62">
            <v>0</v>
          </cell>
          <cell r="P62">
            <v>0</v>
          </cell>
          <cell r="Q62">
            <v>0</v>
          </cell>
          <cell r="R62">
            <v>71.42</v>
          </cell>
          <cell r="S62">
            <v>0</v>
          </cell>
          <cell r="T62">
            <v>0</v>
          </cell>
          <cell r="U62">
            <v>0</v>
          </cell>
          <cell r="V62">
            <v>198.55867346022242</v>
          </cell>
          <cell r="W62">
            <v>0</v>
          </cell>
          <cell r="X62">
            <v>0</v>
          </cell>
          <cell r="Y62">
            <v>0</v>
          </cell>
          <cell r="Z62">
            <v>0</v>
          </cell>
          <cell r="AA62">
            <v>0</v>
          </cell>
          <cell r="AB62">
            <v>38231</v>
          </cell>
          <cell r="AC62">
            <v>38595</v>
          </cell>
        </row>
        <row r="63">
          <cell r="A63">
            <v>215</v>
          </cell>
          <cell r="B63">
            <v>-1</v>
          </cell>
          <cell r="C63">
            <v>33529</v>
          </cell>
          <cell r="D63" t="str">
            <v>Unknown</v>
          </cell>
          <cell r="E63" t="str">
            <v>GARCIA, RAUL</v>
          </cell>
          <cell r="F63">
            <v>0</v>
          </cell>
          <cell r="G63">
            <v>7676.3711160194307</v>
          </cell>
          <cell r="H63">
            <v>2425.6197814365501</v>
          </cell>
          <cell r="I63">
            <v>10101.99089745598</v>
          </cell>
          <cell r="J63">
            <v>0</v>
          </cell>
          <cell r="K63">
            <v>0</v>
          </cell>
          <cell r="L63">
            <v>0</v>
          </cell>
          <cell r="M63">
            <v>0</v>
          </cell>
          <cell r="N63">
            <v>0</v>
          </cell>
          <cell r="O63">
            <v>0</v>
          </cell>
          <cell r="P63">
            <v>0</v>
          </cell>
          <cell r="Q63">
            <v>0</v>
          </cell>
          <cell r="R63">
            <v>323.58999999999941</v>
          </cell>
          <cell r="S63">
            <v>0</v>
          </cell>
          <cell r="T63">
            <v>0</v>
          </cell>
          <cell r="U63">
            <v>0</v>
          </cell>
          <cell r="V63">
            <v>555.75346082619615</v>
          </cell>
          <cell r="W63">
            <v>0</v>
          </cell>
          <cell r="X63">
            <v>0</v>
          </cell>
          <cell r="Y63">
            <v>0</v>
          </cell>
          <cell r="Z63">
            <v>0</v>
          </cell>
          <cell r="AA63">
            <v>0</v>
          </cell>
          <cell r="AB63">
            <v>38231</v>
          </cell>
          <cell r="AC63">
            <v>38595</v>
          </cell>
        </row>
        <row r="64">
          <cell r="A64">
            <v>215</v>
          </cell>
          <cell r="B64">
            <v>-1</v>
          </cell>
          <cell r="C64">
            <v>33483</v>
          </cell>
          <cell r="D64" t="str">
            <v>Unknown</v>
          </cell>
          <cell r="E64" t="str">
            <v>VEAL, TEREKIA</v>
          </cell>
          <cell r="F64">
            <v>0</v>
          </cell>
          <cell r="G64">
            <v>41.258380540185172</v>
          </cell>
          <cell r="H64">
            <v>12.293364926313483</v>
          </cell>
          <cell r="I64">
            <v>53.551745466498659</v>
          </cell>
          <cell r="J64">
            <v>0</v>
          </cell>
          <cell r="K64">
            <v>0</v>
          </cell>
          <cell r="L64">
            <v>0</v>
          </cell>
          <cell r="M64">
            <v>0</v>
          </cell>
          <cell r="N64">
            <v>0</v>
          </cell>
          <cell r="O64">
            <v>0</v>
          </cell>
          <cell r="P64">
            <v>0</v>
          </cell>
          <cell r="Q64">
            <v>0</v>
          </cell>
          <cell r="R64">
            <v>1.17</v>
          </cell>
          <cell r="S64">
            <v>0</v>
          </cell>
          <cell r="T64">
            <v>0</v>
          </cell>
          <cell r="U64">
            <v>0</v>
          </cell>
          <cell r="V64">
            <v>2.6665215975456085</v>
          </cell>
          <cell r="W64">
            <v>0</v>
          </cell>
          <cell r="X64">
            <v>0</v>
          </cell>
          <cell r="Y64">
            <v>0</v>
          </cell>
          <cell r="Z64">
            <v>0</v>
          </cell>
          <cell r="AA64">
            <v>0</v>
          </cell>
          <cell r="AB64">
            <v>38231</v>
          </cell>
          <cell r="AC64">
            <v>38595</v>
          </cell>
        </row>
        <row r="65">
          <cell r="A65">
            <v>215</v>
          </cell>
          <cell r="B65">
            <v>-1</v>
          </cell>
          <cell r="C65">
            <v>33337</v>
          </cell>
          <cell r="D65" t="str">
            <v>Unknown</v>
          </cell>
          <cell r="E65" t="str">
            <v>EKHTIAR, MITRA</v>
          </cell>
          <cell r="F65">
            <v>0</v>
          </cell>
          <cell r="G65">
            <v>1450.8449330616397</v>
          </cell>
          <cell r="H65">
            <v>480.17352195618935</v>
          </cell>
          <cell r="I65">
            <v>1931.0184550178292</v>
          </cell>
          <cell r="J65">
            <v>0</v>
          </cell>
          <cell r="K65">
            <v>0</v>
          </cell>
          <cell r="L65">
            <v>0</v>
          </cell>
          <cell r="M65">
            <v>0</v>
          </cell>
          <cell r="N65">
            <v>0</v>
          </cell>
          <cell r="O65">
            <v>0</v>
          </cell>
          <cell r="P65">
            <v>0</v>
          </cell>
          <cell r="Q65">
            <v>0</v>
          </cell>
          <cell r="R65">
            <v>29.79</v>
          </cell>
          <cell r="S65">
            <v>0</v>
          </cell>
          <cell r="T65">
            <v>0</v>
          </cell>
          <cell r="U65">
            <v>0</v>
          </cell>
          <cell r="V65">
            <v>110.47951269077939</v>
          </cell>
          <cell r="W65">
            <v>0</v>
          </cell>
          <cell r="X65">
            <v>0</v>
          </cell>
          <cell r="Y65">
            <v>0</v>
          </cell>
          <cell r="Z65">
            <v>0</v>
          </cell>
          <cell r="AA65">
            <v>0</v>
          </cell>
          <cell r="AB65">
            <v>38231</v>
          </cell>
          <cell r="AC65">
            <v>38595</v>
          </cell>
        </row>
        <row r="66">
          <cell r="A66">
            <v>215</v>
          </cell>
          <cell r="B66">
            <v>-1</v>
          </cell>
          <cell r="C66">
            <v>33224</v>
          </cell>
          <cell r="D66" t="str">
            <v>Unknown</v>
          </cell>
          <cell r="E66" t="str">
            <v>METCALFE, RICHARD</v>
          </cell>
          <cell r="F66">
            <v>0</v>
          </cell>
          <cell r="G66">
            <v>21.38380305879793</v>
          </cell>
          <cell r="H66">
            <v>5.0093015123020255</v>
          </cell>
          <cell r="I66">
            <v>26.393104571099954</v>
          </cell>
          <cell r="J66">
            <v>0</v>
          </cell>
          <cell r="K66">
            <v>0</v>
          </cell>
          <cell r="L66">
            <v>0</v>
          </cell>
          <cell r="M66">
            <v>0</v>
          </cell>
          <cell r="N66">
            <v>0</v>
          </cell>
          <cell r="O66">
            <v>0</v>
          </cell>
          <cell r="P66">
            <v>0</v>
          </cell>
          <cell r="Q66">
            <v>0</v>
          </cell>
          <cell r="R66">
            <v>0.67</v>
          </cell>
          <cell r="S66">
            <v>0</v>
          </cell>
          <cell r="T66">
            <v>0</v>
          </cell>
          <cell r="U66">
            <v>0</v>
          </cell>
          <cell r="V66">
            <v>1.0830138298699077</v>
          </cell>
          <cell r="W66">
            <v>0</v>
          </cell>
          <cell r="X66">
            <v>0</v>
          </cell>
          <cell r="Y66">
            <v>0</v>
          </cell>
          <cell r="Z66">
            <v>0</v>
          </cell>
          <cell r="AA66">
            <v>0</v>
          </cell>
          <cell r="AB66">
            <v>38231</v>
          </cell>
          <cell r="AC66">
            <v>38595</v>
          </cell>
        </row>
        <row r="67">
          <cell r="A67">
            <v>215</v>
          </cell>
          <cell r="B67">
            <v>5496</v>
          </cell>
          <cell r="C67">
            <v>20036</v>
          </cell>
          <cell r="D67" t="str">
            <v>REHAB SPECIALIST</v>
          </cell>
          <cell r="E67" t="str">
            <v>ROSS, MARCIA</v>
          </cell>
          <cell r="F67">
            <v>1</v>
          </cell>
          <cell r="G67">
            <v>0</v>
          </cell>
          <cell r="H67">
            <v>0</v>
          </cell>
          <cell r="I67">
            <v>0</v>
          </cell>
          <cell r="J67">
            <v>0</v>
          </cell>
          <cell r="K67">
            <v>0</v>
          </cell>
          <cell r="L67">
            <v>0</v>
          </cell>
          <cell r="M67">
            <v>0</v>
          </cell>
          <cell r="N67">
            <v>0</v>
          </cell>
          <cell r="O67">
            <v>0</v>
          </cell>
          <cell r="P67">
            <v>0</v>
          </cell>
          <cell r="R67">
            <v>0</v>
          </cell>
          <cell r="S67">
            <v>0</v>
          </cell>
          <cell r="T67">
            <v>0</v>
          </cell>
          <cell r="U67">
            <v>0</v>
          </cell>
          <cell r="V67">
            <v>0</v>
          </cell>
          <cell r="X67">
            <v>0</v>
          </cell>
          <cell r="Y67">
            <v>0</v>
          </cell>
          <cell r="Z67">
            <v>0</v>
          </cell>
          <cell r="AA67">
            <v>0</v>
          </cell>
          <cell r="AB67">
            <v>38231</v>
          </cell>
          <cell r="AC67">
            <v>38595</v>
          </cell>
        </row>
        <row r="68">
          <cell r="A68">
            <v>215</v>
          </cell>
          <cell r="B68">
            <v>-1</v>
          </cell>
          <cell r="C68">
            <v>33596</v>
          </cell>
          <cell r="D68" t="str">
            <v>Unknown</v>
          </cell>
          <cell r="E68" t="str">
            <v>FLORES, ELIZABETH</v>
          </cell>
          <cell r="F68">
            <v>0</v>
          </cell>
          <cell r="G68">
            <v>8489.8550994418893</v>
          </cell>
          <cell r="H68">
            <v>2761.1921592651624</v>
          </cell>
          <cell r="I68">
            <v>11251.047258707051</v>
          </cell>
          <cell r="J68">
            <v>0</v>
          </cell>
          <cell r="K68">
            <v>0</v>
          </cell>
          <cell r="L68">
            <v>0</v>
          </cell>
          <cell r="M68">
            <v>0</v>
          </cell>
          <cell r="N68">
            <v>0</v>
          </cell>
          <cell r="O68">
            <v>0</v>
          </cell>
          <cell r="P68">
            <v>0</v>
          </cell>
          <cell r="Q68">
            <v>0</v>
          </cell>
          <cell r="R68">
            <v>343.33</v>
          </cell>
          <cell r="S68">
            <v>0</v>
          </cell>
          <cell r="T68">
            <v>0</v>
          </cell>
          <cell r="U68">
            <v>0</v>
          </cell>
          <cell r="V68">
            <v>564.50024082968162</v>
          </cell>
          <cell r="W68">
            <v>0</v>
          </cell>
          <cell r="X68">
            <v>0</v>
          </cell>
          <cell r="Y68">
            <v>0</v>
          </cell>
          <cell r="Z68">
            <v>0</v>
          </cell>
          <cell r="AA68">
            <v>0</v>
          </cell>
          <cell r="AB68">
            <v>38231</v>
          </cell>
          <cell r="AC68">
            <v>38595</v>
          </cell>
        </row>
        <row r="69">
          <cell r="A69">
            <v>215</v>
          </cell>
          <cell r="B69">
            <v>-1</v>
          </cell>
          <cell r="C69">
            <v>33216</v>
          </cell>
          <cell r="D69" t="str">
            <v>Unknown</v>
          </cell>
          <cell r="E69" t="str">
            <v>BRANDIMARTE, DANI MITCHELL</v>
          </cell>
          <cell r="F69">
            <v>0</v>
          </cell>
          <cell r="G69">
            <v>18.923551082785984</v>
          </cell>
          <cell r="H69">
            <v>6.8265910125512139</v>
          </cell>
          <cell r="I69">
            <v>25.750142095337196</v>
          </cell>
          <cell r="J69">
            <v>0</v>
          </cell>
          <cell r="K69">
            <v>0</v>
          </cell>
          <cell r="L69">
            <v>0</v>
          </cell>
          <cell r="M69">
            <v>0</v>
          </cell>
          <cell r="N69">
            <v>0</v>
          </cell>
          <cell r="O69">
            <v>0</v>
          </cell>
          <cell r="P69">
            <v>0</v>
          </cell>
          <cell r="Q69">
            <v>0</v>
          </cell>
          <cell r="R69">
            <v>0.42</v>
          </cell>
          <cell r="S69">
            <v>0</v>
          </cell>
          <cell r="T69">
            <v>0</v>
          </cell>
          <cell r="U69">
            <v>0</v>
          </cell>
          <cell r="V69">
            <v>1.3427251414450156</v>
          </cell>
          <cell r="W69">
            <v>0</v>
          </cell>
          <cell r="X69">
            <v>0</v>
          </cell>
          <cell r="Y69">
            <v>0</v>
          </cell>
          <cell r="Z69">
            <v>0</v>
          </cell>
          <cell r="AA69">
            <v>0</v>
          </cell>
          <cell r="AB69">
            <v>38231</v>
          </cell>
          <cell r="AC69">
            <v>38595</v>
          </cell>
        </row>
        <row r="70">
          <cell r="A70">
            <v>217</v>
          </cell>
          <cell r="B70">
            <v>-1</v>
          </cell>
          <cell r="C70">
            <v>33740</v>
          </cell>
          <cell r="D70" t="str">
            <v>Unknown</v>
          </cell>
          <cell r="E70" t="str">
            <v>RILEY, SHELLY</v>
          </cell>
          <cell r="F70">
            <v>0</v>
          </cell>
          <cell r="G70">
            <v>2332.9727591579003</v>
          </cell>
          <cell r="H70">
            <v>318.79520769856481</v>
          </cell>
          <cell r="I70">
            <v>2651.7679668564651</v>
          </cell>
          <cell r="J70">
            <v>0</v>
          </cell>
          <cell r="K70">
            <v>0</v>
          </cell>
          <cell r="L70">
            <v>0</v>
          </cell>
          <cell r="M70">
            <v>0</v>
          </cell>
          <cell r="N70">
            <v>0</v>
          </cell>
          <cell r="O70">
            <v>0</v>
          </cell>
          <cell r="P70">
            <v>0</v>
          </cell>
          <cell r="Q70">
            <v>0</v>
          </cell>
          <cell r="R70">
            <v>12.22</v>
          </cell>
          <cell r="S70">
            <v>0</v>
          </cell>
          <cell r="T70">
            <v>0</v>
          </cell>
          <cell r="U70">
            <v>0</v>
          </cell>
          <cell r="V70">
            <v>35.042821579143279</v>
          </cell>
          <cell r="W70">
            <v>0</v>
          </cell>
          <cell r="X70">
            <v>0</v>
          </cell>
          <cell r="Y70">
            <v>0</v>
          </cell>
          <cell r="Z70">
            <v>0</v>
          </cell>
          <cell r="AA70">
            <v>0</v>
          </cell>
          <cell r="AB70">
            <v>38231</v>
          </cell>
          <cell r="AC70">
            <v>38595</v>
          </cell>
        </row>
        <row r="71">
          <cell r="A71">
            <v>217</v>
          </cell>
          <cell r="B71">
            <v>-1</v>
          </cell>
          <cell r="C71">
            <v>31494</v>
          </cell>
          <cell r="D71" t="str">
            <v>Unknown</v>
          </cell>
          <cell r="E71" t="str">
            <v>WOOLSEY, ELTON</v>
          </cell>
          <cell r="F71">
            <v>0</v>
          </cell>
          <cell r="G71">
            <v>1202.9424219497569</v>
          </cell>
          <cell r="H71">
            <v>369.41073176973322</v>
          </cell>
          <cell r="I71">
            <v>1572.3531537194901</v>
          </cell>
          <cell r="J71">
            <v>0</v>
          </cell>
          <cell r="K71">
            <v>0</v>
          </cell>
          <cell r="L71">
            <v>0</v>
          </cell>
          <cell r="M71">
            <v>0</v>
          </cell>
          <cell r="N71">
            <v>0</v>
          </cell>
          <cell r="O71">
            <v>0</v>
          </cell>
          <cell r="P71">
            <v>0</v>
          </cell>
          <cell r="Q71">
            <v>0</v>
          </cell>
          <cell r="R71">
            <v>36.75</v>
          </cell>
          <cell r="S71">
            <v>0</v>
          </cell>
          <cell r="T71">
            <v>0</v>
          </cell>
          <cell r="U71">
            <v>0</v>
          </cell>
          <cell r="V71">
            <v>85.048654175660531</v>
          </cell>
          <cell r="W71">
            <v>0</v>
          </cell>
          <cell r="X71">
            <v>0</v>
          </cell>
          <cell r="Y71">
            <v>0</v>
          </cell>
          <cell r="Z71">
            <v>0</v>
          </cell>
          <cell r="AA71">
            <v>0</v>
          </cell>
          <cell r="AB71">
            <v>38231</v>
          </cell>
          <cell r="AC71">
            <v>38595</v>
          </cell>
        </row>
        <row r="72">
          <cell r="A72">
            <v>217</v>
          </cell>
          <cell r="B72">
            <v>-1</v>
          </cell>
          <cell r="C72">
            <v>32391</v>
          </cell>
          <cell r="D72" t="str">
            <v>Unknown</v>
          </cell>
          <cell r="E72" t="str">
            <v>SHERO, CHARLENE MD</v>
          </cell>
          <cell r="F72">
            <v>0</v>
          </cell>
          <cell r="G72">
            <v>2343.101145221241</v>
          </cell>
          <cell r="H72">
            <v>430.07755366350733</v>
          </cell>
          <cell r="I72">
            <v>2773.1786988847484</v>
          </cell>
          <cell r="J72">
            <v>0</v>
          </cell>
          <cell r="K72">
            <v>0</v>
          </cell>
          <cell r="L72">
            <v>0</v>
          </cell>
          <cell r="M72">
            <v>0</v>
          </cell>
          <cell r="N72">
            <v>0</v>
          </cell>
          <cell r="O72">
            <v>0</v>
          </cell>
          <cell r="P72">
            <v>0</v>
          </cell>
          <cell r="Q72">
            <v>0</v>
          </cell>
          <cell r="R72">
            <v>15.9</v>
          </cell>
          <cell r="S72">
            <v>0</v>
          </cell>
          <cell r="T72">
            <v>0</v>
          </cell>
          <cell r="U72">
            <v>0</v>
          </cell>
          <cell r="V72">
            <v>39.952186832953444</v>
          </cell>
          <cell r="W72">
            <v>0</v>
          </cell>
          <cell r="X72">
            <v>0</v>
          </cell>
          <cell r="Y72">
            <v>0</v>
          </cell>
          <cell r="Z72">
            <v>0</v>
          </cell>
          <cell r="AA72">
            <v>0</v>
          </cell>
          <cell r="AB72">
            <v>38231</v>
          </cell>
          <cell r="AC72">
            <v>38595</v>
          </cell>
        </row>
        <row r="73">
          <cell r="A73">
            <v>217</v>
          </cell>
          <cell r="B73">
            <v>-1</v>
          </cell>
          <cell r="C73">
            <v>32401</v>
          </cell>
          <cell r="D73" t="str">
            <v>Unknown</v>
          </cell>
          <cell r="E73" t="str">
            <v>LEE, AVA MICHELE MD</v>
          </cell>
          <cell r="F73">
            <v>0</v>
          </cell>
          <cell r="G73">
            <v>1662.5158057346828</v>
          </cell>
          <cell r="H73">
            <v>309.9962163891368</v>
          </cell>
          <cell r="I73">
            <v>1972.5120221238196</v>
          </cell>
          <cell r="J73">
            <v>0</v>
          </cell>
          <cell r="K73">
            <v>0</v>
          </cell>
          <cell r="L73">
            <v>0</v>
          </cell>
          <cell r="M73">
            <v>0</v>
          </cell>
          <cell r="N73">
            <v>0</v>
          </cell>
          <cell r="O73">
            <v>0</v>
          </cell>
          <cell r="P73">
            <v>0</v>
          </cell>
          <cell r="Q73">
            <v>0</v>
          </cell>
          <cell r="R73">
            <v>10.17</v>
          </cell>
          <cell r="S73">
            <v>0</v>
          </cell>
          <cell r="T73">
            <v>0</v>
          </cell>
          <cell r="U73">
            <v>0</v>
          </cell>
          <cell r="V73">
            <v>26.712238816022094</v>
          </cell>
          <cell r="W73">
            <v>0</v>
          </cell>
          <cell r="X73">
            <v>0</v>
          </cell>
          <cell r="Y73">
            <v>0</v>
          </cell>
          <cell r="Z73">
            <v>0</v>
          </cell>
          <cell r="AA73">
            <v>0</v>
          </cell>
          <cell r="AB73">
            <v>38231</v>
          </cell>
          <cell r="AC73">
            <v>38595</v>
          </cell>
        </row>
        <row r="74">
          <cell r="A74">
            <v>217</v>
          </cell>
          <cell r="B74">
            <v>-1</v>
          </cell>
          <cell r="C74">
            <v>33008</v>
          </cell>
          <cell r="D74" t="str">
            <v>Unknown</v>
          </cell>
          <cell r="E74" t="str">
            <v>GUERRERO, MICHAEL</v>
          </cell>
          <cell r="F74">
            <v>0</v>
          </cell>
          <cell r="G74">
            <v>25.480928203785986</v>
          </cell>
          <cell r="H74">
            <v>7.2401788362557484</v>
          </cell>
          <cell r="I74">
            <v>32.721107040041737</v>
          </cell>
          <cell r="J74">
            <v>0</v>
          </cell>
          <cell r="K74">
            <v>0</v>
          </cell>
          <cell r="L74">
            <v>0</v>
          </cell>
          <cell r="M74">
            <v>0</v>
          </cell>
          <cell r="N74">
            <v>0</v>
          </cell>
          <cell r="O74">
            <v>0</v>
          </cell>
          <cell r="P74">
            <v>0</v>
          </cell>
          <cell r="Q74">
            <v>0</v>
          </cell>
          <cell r="R74">
            <v>0.17</v>
          </cell>
          <cell r="S74">
            <v>0</v>
          </cell>
          <cell r="T74">
            <v>0</v>
          </cell>
          <cell r="U74">
            <v>0</v>
          </cell>
          <cell r="V74">
            <v>1.5903674256302818</v>
          </cell>
          <cell r="W74">
            <v>0</v>
          </cell>
          <cell r="X74">
            <v>0</v>
          </cell>
          <cell r="Y74">
            <v>0</v>
          </cell>
          <cell r="Z74">
            <v>0</v>
          </cell>
          <cell r="AA74">
            <v>0</v>
          </cell>
          <cell r="AB74">
            <v>38231</v>
          </cell>
          <cell r="AC74">
            <v>38595</v>
          </cell>
        </row>
        <row r="75">
          <cell r="A75">
            <v>217</v>
          </cell>
          <cell r="B75">
            <v>-1</v>
          </cell>
          <cell r="C75">
            <v>33020</v>
          </cell>
          <cell r="D75" t="str">
            <v>Unknown</v>
          </cell>
          <cell r="E75" t="str">
            <v>OBRIEN, GARY</v>
          </cell>
          <cell r="F75">
            <v>0</v>
          </cell>
          <cell r="G75">
            <v>83.346528658609685</v>
          </cell>
          <cell r="H75">
            <v>22.257680985999794</v>
          </cell>
          <cell r="I75">
            <v>105.60420964460948</v>
          </cell>
          <cell r="J75">
            <v>0</v>
          </cell>
          <cell r="K75">
            <v>0</v>
          </cell>
          <cell r="L75">
            <v>0</v>
          </cell>
          <cell r="M75">
            <v>0</v>
          </cell>
          <cell r="N75">
            <v>0</v>
          </cell>
          <cell r="O75">
            <v>0</v>
          </cell>
          <cell r="P75">
            <v>0</v>
          </cell>
          <cell r="Q75">
            <v>0</v>
          </cell>
          <cell r="R75">
            <v>1.61</v>
          </cell>
          <cell r="S75">
            <v>0</v>
          </cell>
          <cell r="T75">
            <v>0</v>
          </cell>
          <cell r="U75">
            <v>0</v>
          </cell>
          <cell r="V75">
            <v>4.6373705277013357</v>
          </cell>
          <cell r="W75">
            <v>0</v>
          </cell>
          <cell r="X75">
            <v>0</v>
          </cell>
          <cell r="Y75">
            <v>0</v>
          </cell>
          <cell r="Z75">
            <v>0</v>
          </cell>
          <cell r="AA75">
            <v>0</v>
          </cell>
          <cell r="AB75">
            <v>38231</v>
          </cell>
          <cell r="AC75">
            <v>38595</v>
          </cell>
        </row>
        <row r="76">
          <cell r="A76">
            <v>217</v>
          </cell>
          <cell r="B76">
            <v>-1</v>
          </cell>
          <cell r="C76">
            <v>33148</v>
          </cell>
          <cell r="D76" t="str">
            <v>Unknown</v>
          </cell>
          <cell r="E76" t="str">
            <v>DOLE, ROBERT</v>
          </cell>
          <cell r="F76">
            <v>0</v>
          </cell>
          <cell r="G76">
            <v>106.30659523332666</v>
          </cell>
          <cell r="H76">
            <v>21.579990236330861</v>
          </cell>
          <cell r="I76">
            <v>127.88658546965752</v>
          </cell>
          <cell r="J76">
            <v>0</v>
          </cell>
          <cell r="K76">
            <v>0</v>
          </cell>
          <cell r="L76">
            <v>0</v>
          </cell>
          <cell r="M76">
            <v>0</v>
          </cell>
          <cell r="N76">
            <v>0</v>
          </cell>
          <cell r="O76">
            <v>0</v>
          </cell>
          <cell r="P76">
            <v>0</v>
          </cell>
          <cell r="Q76">
            <v>0</v>
          </cell>
          <cell r="R76">
            <v>1.43</v>
          </cell>
          <cell r="S76">
            <v>0</v>
          </cell>
          <cell r="T76">
            <v>0</v>
          </cell>
          <cell r="U76">
            <v>0</v>
          </cell>
          <cell r="V76">
            <v>5.0489038353695168</v>
          </cell>
          <cell r="W76">
            <v>0</v>
          </cell>
          <cell r="X76">
            <v>0</v>
          </cell>
          <cell r="Y76">
            <v>0</v>
          </cell>
          <cell r="Z76">
            <v>0</v>
          </cell>
          <cell r="AA76">
            <v>0</v>
          </cell>
          <cell r="AB76">
            <v>38231</v>
          </cell>
          <cell r="AC76">
            <v>38595</v>
          </cell>
        </row>
        <row r="77">
          <cell r="A77">
            <v>217</v>
          </cell>
          <cell r="B77">
            <v>-1</v>
          </cell>
          <cell r="C77">
            <v>33492</v>
          </cell>
          <cell r="D77" t="str">
            <v>Unknown</v>
          </cell>
          <cell r="E77" t="str">
            <v>BURTENSHAW, ROBIN</v>
          </cell>
          <cell r="F77">
            <v>0</v>
          </cell>
          <cell r="G77">
            <v>5452.4547021943581</v>
          </cell>
          <cell r="H77">
            <v>1329.5501567398119</v>
          </cell>
          <cell r="I77">
            <v>6782.0048589341695</v>
          </cell>
          <cell r="J77">
            <v>0</v>
          </cell>
          <cell r="K77">
            <v>0</v>
          </cell>
          <cell r="L77">
            <v>0</v>
          </cell>
          <cell r="M77">
            <v>0</v>
          </cell>
          <cell r="N77">
            <v>0</v>
          </cell>
          <cell r="O77">
            <v>0</v>
          </cell>
          <cell r="P77">
            <v>0</v>
          </cell>
          <cell r="Q77">
            <v>0</v>
          </cell>
          <cell r="R77">
            <v>5.25</v>
          </cell>
          <cell r="S77">
            <v>0</v>
          </cell>
          <cell r="T77">
            <v>0</v>
          </cell>
          <cell r="U77">
            <v>0</v>
          </cell>
          <cell r="V77">
            <v>228.21325391849527</v>
          </cell>
          <cell r="W77">
            <v>0</v>
          </cell>
          <cell r="X77">
            <v>0</v>
          </cell>
          <cell r="Y77">
            <v>0</v>
          </cell>
          <cell r="Z77">
            <v>0</v>
          </cell>
          <cell r="AA77">
            <v>0</v>
          </cell>
          <cell r="AB77">
            <v>38231</v>
          </cell>
          <cell r="AC77">
            <v>38595</v>
          </cell>
        </row>
        <row r="78">
          <cell r="A78">
            <v>217</v>
          </cell>
          <cell r="B78">
            <v>-1</v>
          </cell>
          <cell r="C78">
            <v>33537</v>
          </cell>
          <cell r="D78" t="str">
            <v>Unknown</v>
          </cell>
          <cell r="E78" t="str">
            <v>ODONNELL, PATRICK</v>
          </cell>
          <cell r="F78">
            <v>0</v>
          </cell>
          <cell r="G78">
            <v>21.43626160422351</v>
          </cell>
          <cell r="H78">
            <v>5.4206808326441003</v>
          </cell>
          <cell r="I78">
            <v>26.856942436867612</v>
          </cell>
          <cell r="J78">
            <v>0</v>
          </cell>
          <cell r="K78">
            <v>0</v>
          </cell>
          <cell r="L78">
            <v>0</v>
          </cell>
          <cell r="M78">
            <v>0</v>
          </cell>
          <cell r="N78">
            <v>0</v>
          </cell>
          <cell r="O78">
            <v>0</v>
          </cell>
          <cell r="P78">
            <v>0</v>
          </cell>
          <cell r="Q78">
            <v>0</v>
          </cell>
          <cell r="R78">
            <v>0.7</v>
          </cell>
          <cell r="S78">
            <v>0</v>
          </cell>
          <cell r="T78">
            <v>0</v>
          </cell>
          <cell r="U78">
            <v>0</v>
          </cell>
          <cell r="V78">
            <v>1.1254458572632196</v>
          </cell>
          <cell r="W78">
            <v>0</v>
          </cell>
          <cell r="X78">
            <v>0</v>
          </cell>
          <cell r="Y78">
            <v>0</v>
          </cell>
          <cell r="Z78">
            <v>0</v>
          </cell>
          <cell r="AA78">
            <v>0</v>
          </cell>
          <cell r="AB78">
            <v>38231</v>
          </cell>
          <cell r="AC78">
            <v>38595</v>
          </cell>
        </row>
        <row r="79">
          <cell r="A79">
            <v>217</v>
          </cell>
          <cell r="B79">
            <v>-1</v>
          </cell>
          <cell r="C79">
            <v>33625</v>
          </cell>
          <cell r="D79" t="str">
            <v>Unknown</v>
          </cell>
          <cell r="E79" t="str">
            <v>DEL VALLE, DEBORAH</v>
          </cell>
          <cell r="F79">
            <v>0</v>
          </cell>
          <cell r="G79">
            <v>67.693428403410778</v>
          </cell>
          <cell r="H79">
            <v>17.003175536606882</v>
          </cell>
          <cell r="I79">
            <v>84.696603940017667</v>
          </cell>
          <cell r="J79">
            <v>0</v>
          </cell>
          <cell r="K79">
            <v>0</v>
          </cell>
          <cell r="L79">
            <v>0</v>
          </cell>
          <cell r="M79">
            <v>0</v>
          </cell>
          <cell r="N79">
            <v>0</v>
          </cell>
          <cell r="O79">
            <v>0</v>
          </cell>
          <cell r="P79">
            <v>0</v>
          </cell>
          <cell r="Q79">
            <v>0</v>
          </cell>
          <cell r="R79">
            <v>0.65</v>
          </cell>
          <cell r="S79">
            <v>0</v>
          </cell>
          <cell r="T79">
            <v>0</v>
          </cell>
          <cell r="U79">
            <v>0</v>
          </cell>
          <cell r="V79">
            <v>3.057925316083506</v>
          </cell>
          <cell r="W79">
            <v>0</v>
          </cell>
          <cell r="X79">
            <v>0</v>
          </cell>
          <cell r="Y79">
            <v>0</v>
          </cell>
          <cell r="Z79">
            <v>0</v>
          </cell>
          <cell r="AA79">
            <v>0</v>
          </cell>
          <cell r="AB79">
            <v>38231</v>
          </cell>
          <cell r="AC79">
            <v>38595</v>
          </cell>
        </row>
        <row r="80">
          <cell r="A80">
            <v>217</v>
          </cell>
          <cell r="B80">
            <v>-1</v>
          </cell>
          <cell r="C80">
            <v>33643</v>
          </cell>
          <cell r="D80" t="str">
            <v>Unknown</v>
          </cell>
          <cell r="E80" t="str">
            <v>RAHN, JEFFERY ERIC</v>
          </cell>
          <cell r="F80">
            <v>0</v>
          </cell>
          <cell r="G80">
            <v>42.835221807389743</v>
          </cell>
          <cell r="H80">
            <v>9.1938656891376382</v>
          </cell>
          <cell r="I80">
            <v>52.029087496527382</v>
          </cell>
          <cell r="J80">
            <v>0</v>
          </cell>
          <cell r="K80">
            <v>0</v>
          </cell>
          <cell r="L80">
            <v>0</v>
          </cell>
          <cell r="M80">
            <v>0</v>
          </cell>
          <cell r="N80">
            <v>0</v>
          </cell>
          <cell r="O80">
            <v>0</v>
          </cell>
          <cell r="P80">
            <v>0</v>
          </cell>
          <cell r="Q80">
            <v>0</v>
          </cell>
          <cell r="R80">
            <v>1.42</v>
          </cell>
          <cell r="S80">
            <v>0</v>
          </cell>
          <cell r="T80">
            <v>0</v>
          </cell>
          <cell r="U80">
            <v>0</v>
          </cell>
          <cell r="V80">
            <v>2.0013152842807096</v>
          </cell>
          <cell r="W80">
            <v>0</v>
          </cell>
          <cell r="X80">
            <v>0</v>
          </cell>
          <cell r="Y80">
            <v>0</v>
          </cell>
          <cell r="Z80">
            <v>0</v>
          </cell>
          <cell r="AA80">
            <v>0</v>
          </cell>
          <cell r="AB80">
            <v>38231</v>
          </cell>
          <cell r="AC80">
            <v>38595</v>
          </cell>
        </row>
        <row r="81">
          <cell r="A81">
            <v>217</v>
          </cell>
          <cell r="B81">
            <v>9250</v>
          </cell>
          <cell r="C81">
            <v>6416</v>
          </cell>
          <cell r="D81" t="str">
            <v>RELIEF CRISIS MHMR SPECIALIST</v>
          </cell>
          <cell r="E81" t="str">
            <v>BROWN, FREDDIE</v>
          </cell>
          <cell r="F81">
            <v>1</v>
          </cell>
          <cell r="G81">
            <v>62.93</v>
          </cell>
          <cell r="H81">
            <v>8.77</v>
          </cell>
          <cell r="I81">
            <v>71.7</v>
          </cell>
          <cell r="J81">
            <v>0</v>
          </cell>
          <cell r="K81">
            <v>0</v>
          </cell>
          <cell r="L81">
            <v>0</v>
          </cell>
          <cell r="M81">
            <v>0</v>
          </cell>
          <cell r="N81">
            <v>0</v>
          </cell>
          <cell r="O81">
            <v>0</v>
          </cell>
          <cell r="P81">
            <v>0</v>
          </cell>
          <cell r="R81">
            <v>0</v>
          </cell>
          <cell r="S81">
            <v>0</v>
          </cell>
          <cell r="T81">
            <v>0</v>
          </cell>
          <cell r="U81">
            <v>0</v>
          </cell>
          <cell r="V81">
            <v>8</v>
          </cell>
          <cell r="X81">
            <v>0</v>
          </cell>
          <cell r="Y81">
            <v>0</v>
          </cell>
          <cell r="Z81">
            <v>0</v>
          </cell>
          <cell r="AA81">
            <v>0</v>
          </cell>
          <cell r="AB81">
            <v>38231</v>
          </cell>
          <cell r="AC81">
            <v>38595</v>
          </cell>
        </row>
        <row r="82">
          <cell r="A82">
            <v>217</v>
          </cell>
          <cell r="B82">
            <v>-1</v>
          </cell>
          <cell r="C82">
            <v>33718</v>
          </cell>
          <cell r="D82" t="str">
            <v>Unknown</v>
          </cell>
          <cell r="E82" t="str">
            <v>KAISER, JOANNA MENDOZA</v>
          </cell>
          <cell r="F82">
            <v>0</v>
          </cell>
          <cell r="G82">
            <v>702.91159965981171</v>
          </cell>
          <cell r="H82">
            <v>119.70315679604151</v>
          </cell>
          <cell r="I82">
            <v>822.61475645585324</v>
          </cell>
          <cell r="J82">
            <v>0</v>
          </cell>
          <cell r="K82">
            <v>0</v>
          </cell>
          <cell r="L82">
            <v>0</v>
          </cell>
          <cell r="M82">
            <v>0</v>
          </cell>
          <cell r="N82">
            <v>0</v>
          </cell>
          <cell r="O82">
            <v>0</v>
          </cell>
          <cell r="P82">
            <v>0</v>
          </cell>
          <cell r="Q82">
            <v>0</v>
          </cell>
          <cell r="R82">
            <v>21.62</v>
          </cell>
          <cell r="S82">
            <v>0</v>
          </cell>
          <cell r="T82">
            <v>0</v>
          </cell>
          <cell r="U82">
            <v>0</v>
          </cell>
          <cell r="V82">
            <v>63.949399164991533</v>
          </cell>
          <cell r="W82">
            <v>0</v>
          </cell>
          <cell r="X82">
            <v>0</v>
          </cell>
          <cell r="Y82">
            <v>0</v>
          </cell>
          <cell r="Z82">
            <v>0</v>
          </cell>
          <cell r="AA82">
            <v>0</v>
          </cell>
          <cell r="AB82">
            <v>38231</v>
          </cell>
          <cell r="AC82">
            <v>38595</v>
          </cell>
        </row>
        <row r="83">
          <cell r="A83">
            <v>217</v>
          </cell>
          <cell r="B83">
            <v>-1</v>
          </cell>
          <cell r="C83">
            <v>0</v>
          </cell>
          <cell r="D83" t="str">
            <v>Unknown</v>
          </cell>
          <cell r="E83" t="str">
            <v>Bed Day</v>
          </cell>
          <cell r="F83">
            <v>0</v>
          </cell>
          <cell r="G83">
            <v>0</v>
          </cell>
          <cell r="H83">
            <v>0</v>
          </cell>
          <cell r="I83">
            <v>0</v>
          </cell>
          <cell r="J83">
            <v>0</v>
          </cell>
          <cell r="K83">
            <v>0</v>
          </cell>
          <cell r="L83">
            <v>0</v>
          </cell>
          <cell r="M83">
            <v>0</v>
          </cell>
          <cell r="N83">
            <v>0</v>
          </cell>
          <cell r="O83">
            <v>0</v>
          </cell>
          <cell r="P83">
            <v>0</v>
          </cell>
          <cell r="Q83">
            <v>0</v>
          </cell>
          <cell r="R83">
            <v>185352</v>
          </cell>
          <cell r="S83">
            <v>0</v>
          </cell>
          <cell r="T83">
            <v>0</v>
          </cell>
          <cell r="U83">
            <v>0</v>
          </cell>
          <cell r="V83">
            <v>0</v>
          </cell>
          <cell r="W83">
            <v>0</v>
          </cell>
          <cell r="X83">
            <v>0</v>
          </cell>
          <cell r="Y83">
            <v>0</v>
          </cell>
          <cell r="Z83">
            <v>0</v>
          </cell>
          <cell r="AA83">
            <v>0</v>
          </cell>
          <cell r="AB83">
            <v>38231</v>
          </cell>
          <cell r="AC83">
            <v>38595</v>
          </cell>
        </row>
        <row r="84">
          <cell r="A84">
            <v>217</v>
          </cell>
          <cell r="B84">
            <v>-1</v>
          </cell>
          <cell r="C84">
            <v>33762</v>
          </cell>
          <cell r="D84" t="str">
            <v>Unknown</v>
          </cell>
          <cell r="E84" t="str">
            <v>OMAR, AINI</v>
          </cell>
          <cell r="F84">
            <v>0</v>
          </cell>
          <cell r="G84">
            <v>76.309786563341419</v>
          </cell>
          <cell r="H84">
            <v>15.558450997132287</v>
          </cell>
          <cell r="I84">
            <v>91.868237560473702</v>
          </cell>
          <cell r="J84">
            <v>0</v>
          </cell>
          <cell r="K84">
            <v>0</v>
          </cell>
          <cell r="L84">
            <v>0</v>
          </cell>
          <cell r="M84">
            <v>0</v>
          </cell>
          <cell r="N84">
            <v>0</v>
          </cell>
          <cell r="O84">
            <v>0</v>
          </cell>
          <cell r="P84">
            <v>0</v>
          </cell>
          <cell r="Q84">
            <v>0</v>
          </cell>
          <cell r="R84">
            <v>2.08</v>
          </cell>
          <cell r="S84">
            <v>0</v>
          </cell>
          <cell r="T84">
            <v>0</v>
          </cell>
          <cell r="U84">
            <v>0</v>
          </cell>
          <cell r="V84">
            <v>4.1628701823515248</v>
          </cell>
          <cell r="W84">
            <v>0</v>
          </cell>
          <cell r="X84">
            <v>0</v>
          </cell>
          <cell r="Y84">
            <v>0</v>
          </cell>
          <cell r="Z84">
            <v>0</v>
          </cell>
          <cell r="AA84">
            <v>0</v>
          </cell>
          <cell r="AB84">
            <v>38231</v>
          </cell>
          <cell r="AC84">
            <v>38595</v>
          </cell>
        </row>
        <row r="85">
          <cell r="A85">
            <v>217</v>
          </cell>
          <cell r="B85">
            <v>-1</v>
          </cell>
          <cell r="C85">
            <v>33767</v>
          </cell>
          <cell r="D85" t="str">
            <v>Unknown</v>
          </cell>
          <cell r="E85" t="str">
            <v>DAIGLE, CARLOTTA</v>
          </cell>
          <cell r="F85">
            <v>0</v>
          </cell>
          <cell r="G85">
            <v>17.340987859538746</v>
          </cell>
          <cell r="H85">
            <v>3.5646804594971702</v>
          </cell>
          <cell r="I85">
            <v>20.905668319035918</v>
          </cell>
          <cell r="J85">
            <v>0</v>
          </cell>
          <cell r="K85">
            <v>0</v>
          </cell>
          <cell r="L85">
            <v>0</v>
          </cell>
          <cell r="M85">
            <v>0</v>
          </cell>
          <cell r="N85">
            <v>0</v>
          </cell>
          <cell r="O85">
            <v>0</v>
          </cell>
          <cell r="P85">
            <v>0</v>
          </cell>
          <cell r="Q85">
            <v>0</v>
          </cell>
          <cell r="R85">
            <v>0.44</v>
          </cell>
          <cell r="S85">
            <v>0</v>
          </cell>
          <cell r="T85">
            <v>0</v>
          </cell>
          <cell r="U85">
            <v>0</v>
          </cell>
          <cell r="V85">
            <v>1.187623526967261</v>
          </cell>
          <cell r="W85">
            <v>0</v>
          </cell>
          <cell r="X85">
            <v>0</v>
          </cell>
          <cell r="Y85">
            <v>0</v>
          </cell>
          <cell r="Z85">
            <v>0</v>
          </cell>
          <cell r="AA85">
            <v>0</v>
          </cell>
          <cell r="AB85">
            <v>38231</v>
          </cell>
          <cell r="AC85">
            <v>38595</v>
          </cell>
        </row>
        <row r="86">
          <cell r="A86">
            <v>217</v>
          </cell>
          <cell r="B86">
            <v>-1</v>
          </cell>
          <cell r="C86">
            <v>33786</v>
          </cell>
          <cell r="D86" t="str">
            <v>Unknown</v>
          </cell>
          <cell r="E86" t="str">
            <v>RODRIGUEZ, GUSTAVO</v>
          </cell>
          <cell r="F86">
            <v>0</v>
          </cell>
          <cell r="G86">
            <v>45.863635046647737</v>
          </cell>
          <cell r="H86">
            <v>6.8213913194645652</v>
          </cell>
          <cell r="I86">
            <v>52.685026366112304</v>
          </cell>
          <cell r="J86">
            <v>0</v>
          </cell>
          <cell r="K86">
            <v>0</v>
          </cell>
          <cell r="L86">
            <v>0</v>
          </cell>
          <cell r="M86">
            <v>0</v>
          </cell>
          <cell r="N86">
            <v>0</v>
          </cell>
          <cell r="O86">
            <v>0</v>
          </cell>
          <cell r="P86">
            <v>0</v>
          </cell>
          <cell r="Q86">
            <v>0</v>
          </cell>
          <cell r="R86">
            <v>0.5</v>
          </cell>
          <cell r="S86">
            <v>0</v>
          </cell>
          <cell r="T86">
            <v>0</v>
          </cell>
          <cell r="U86">
            <v>0</v>
          </cell>
          <cell r="V86">
            <v>2.0402357014544825</v>
          </cell>
          <cell r="W86">
            <v>0</v>
          </cell>
          <cell r="X86">
            <v>0</v>
          </cell>
          <cell r="Y86">
            <v>0</v>
          </cell>
          <cell r="Z86">
            <v>0</v>
          </cell>
          <cell r="AA86">
            <v>0</v>
          </cell>
          <cell r="AB86">
            <v>38231</v>
          </cell>
          <cell r="AC86">
            <v>38595</v>
          </cell>
        </row>
        <row r="87">
          <cell r="A87">
            <v>217</v>
          </cell>
          <cell r="B87">
            <v>-1</v>
          </cell>
          <cell r="C87">
            <v>33796</v>
          </cell>
          <cell r="D87" t="str">
            <v>Unknown</v>
          </cell>
          <cell r="E87" t="str">
            <v>THOMPSON, AMY L</v>
          </cell>
          <cell r="F87">
            <v>0</v>
          </cell>
          <cell r="G87">
            <v>67.753362036888319</v>
          </cell>
          <cell r="H87">
            <v>9.9640939775685471</v>
          </cell>
          <cell r="I87">
            <v>77.717456014456872</v>
          </cell>
          <cell r="J87">
            <v>0</v>
          </cell>
          <cell r="K87">
            <v>0</v>
          </cell>
          <cell r="L87">
            <v>0</v>
          </cell>
          <cell r="M87">
            <v>0</v>
          </cell>
          <cell r="N87">
            <v>0</v>
          </cell>
          <cell r="O87">
            <v>0</v>
          </cell>
          <cell r="P87">
            <v>0</v>
          </cell>
          <cell r="Q87">
            <v>0</v>
          </cell>
          <cell r="R87">
            <v>0.5</v>
          </cell>
          <cell r="S87">
            <v>0</v>
          </cell>
          <cell r="T87">
            <v>0</v>
          </cell>
          <cell r="U87">
            <v>0</v>
          </cell>
          <cell r="V87">
            <v>3.3712998990059537</v>
          </cell>
          <cell r="W87">
            <v>0</v>
          </cell>
          <cell r="X87">
            <v>0</v>
          </cell>
          <cell r="Y87">
            <v>0</v>
          </cell>
          <cell r="Z87">
            <v>0</v>
          </cell>
          <cell r="AA87">
            <v>0</v>
          </cell>
          <cell r="AB87">
            <v>38231</v>
          </cell>
          <cell r="AC87">
            <v>38595</v>
          </cell>
        </row>
        <row r="88">
          <cell r="A88">
            <v>217</v>
          </cell>
          <cell r="B88">
            <v>-1</v>
          </cell>
          <cell r="C88">
            <v>33806</v>
          </cell>
          <cell r="D88" t="str">
            <v>Unknown</v>
          </cell>
          <cell r="E88" t="str">
            <v>MANDJUANO, CLAUDIA</v>
          </cell>
          <cell r="F88">
            <v>0</v>
          </cell>
          <cell r="G88">
            <v>1427.3547141424322</v>
          </cell>
          <cell r="H88">
            <v>219.17898168188847</v>
          </cell>
          <cell r="I88">
            <v>1646.5336958243206</v>
          </cell>
          <cell r="J88">
            <v>0</v>
          </cell>
          <cell r="K88">
            <v>0</v>
          </cell>
          <cell r="L88">
            <v>0</v>
          </cell>
          <cell r="M88">
            <v>0</v>
          </cell>
          <cell r="N88">
            <v>0</v>
          </cell>
          <cell r="O88">
            <v>0</v>
          </cell>
          <cell r="P88">
            <v>0</v>
          </cell>
          <cell r="Q88">
            <v>0</v>
          </cell>
          <cell r="R88">
            <v>19.649999999999999</v>
          </cell>
          <cell r="S88">
            <v>0</v>
          </cell>
          <cell r="T88">
            <v>0</v>
          </cell>
          <cell r="U88">
            <v>0</v>
          </cell>
          <cell r="V88">
            <v>120.4654022594102</v>
          </cell>
          <cell r="W88">
            <v>0</v>
          </cell>
          <cell r="X88">
            <v>0</v>
          </cell>
          <cell r="Y88">
            <v>0</v>
          </cell>
          <cell r="Z88">
            <v>0</v>
          </cell>
          <cell r="AA88">
            <v>0</v>
          </cell>
          <cell r="AB88">
            <v>38231</v>
          </cell>
          <cell r="AC88">
            <v>38595</v>
          </cell>
        </row>
        <row r="89">
          <cell r="A89">
            <v>217</v>
          </cell>
          <cell r="B89">
            <v>-1</v>
          </cell>
          <cell r="C89">
            <v>34567</v>
          </cell>
          <cell r="D89" t="str">
            <v>Unknown</v>
          </cell>
          <cell r="E89" t="str">
            <v>VAN NORMAN, JAMES MD</v>
          </cell>
          <cell r="F89">
            <v>0</v>
          </cell>
          <cell r="G89">
            <v>15185.185271560948</v>
          </cell>
          <cell r="H89">
            <v>2544.022203848896</v>
          </cell>
          <cell r="I89">
            <v>17729.207475409843</v>
          </cell>
          <cell r="J89">
            <v>0</v>
          </cell>
          <cell r="K89">
            <v>0</v>
          </cell>
          <cell r="L89">
            <v>0</v>
          </cell>
          <cell r="M89">
            <v>0</v>
          </cell>
          <cell r="N89">
            <v>0</v>
          </cell>
          <cell r="O89">
            <v>0</v>
          </cell>
          <cell r="P89">
            <v>0</v>
          </cell>
          <cell r="Q89">
            <v>0</v>
          </cell>
          <cell r="R89">
            <v>48.28</v>
          </cell>
          <cell r="S89">
            <v>0</v>
          </cell>
          <cell r="T89">
            <v>0</v>
          </cell>
          <cell r="U89">
            <v>0</v>
          </cell>
          <cell r="V89">
            <v>196.83621793300077</v>
          </cell>
          <cell r="W89">
            <v>0</v>
          </cell>
          <cell r="X89">
            <v>0</v>
          </cell>
          <cell r="Y89">
            <v>0</v>
          </cell>
          <cell r="Z89">
            <v>0</v>
          </cell>
          <cell r="AA89">
            <v>0</v>
          </cell>
          <cell r="AB89">
            <v>38231</v>
          </cell>
          <cell r="AC89">
            <v>38595</v>
          </cell>
        </row>
        <row r="90">
          <cell r="A90">
            <v>217</v>
          </cell>
          <cell r="B90">
            <v>-1</v>
          </cell>
          <cell r="C90">
            <v>600096</v>
          </cell>
          <cell r="D90" t="str">
            <v>Unknown</v>
          </cell>
          <cell r="E90" t="str">
            <v>ROBINSON, DANNY</v>
          </cell>
          <cell r="F90">
            <v>0</v>
          </cell>
          <cell r="G90">
            <v>0</v>
          </cell>
          <cell r="H90">
            <v>0</v>
          </cell>
          <cell r="I90">
            <v>0</v>
          </cell>
          <cell r="J90">
            <v>0</v>
          </cell>
          <cell r="K90">
            <v>0</v>
          </cell>
          <cell r="L90">
            <v>0</v>
          </cell>
          <cell r="M90">
            <v>0</v>
          </cell>
          <cell r="N90">
            <v>0</v>
          </cell>
          <cell r="O90">
            <v>0</v>
          </cell>
          <cell r="P90">
            <v>0</v>
          </cell>
          <cell r="Q90">
            <v>0</v>
          </cell>
          <cell r="R90">
            <v>74.73</v>
          </cell>
          <cell r="S90">
            <v>0</v>
          </cell>
          <cell r="T90">
            <v>0</v>
          </cell>
          <cell r="U90">
            <v>0</v>
          </cell>
          <cell r="V90">
            <v>0</v>
          </cell>
          <cell r="W90">
            <v>0</v>
          </cell>
          <cell r="X90">
            <v>0</v>
          </cell>
          <cell r="Y90">
            <v>0</v>
          </cell>
          <cell r="Z90">
            <v>0</v>
          </cell>
          <cell r="AA90">
            <v>0</v>
          </cell>
          <cell r="AB90">
            <v>38231</v>
          </cell>
          <cell r="AC90">
            <v>38595</v>
          </cell>
        </row>
        <row r="91">
          <cell r="A91">
            <v>217</v>
          </cell>
          <cell r="B91">
            <v>-1</v>
          </cell>
          <cell r="C91">
            <v>680550</v>
          </cell>
          <cell r="D91" t="str">
            <v>Unknown</v>
          </cell>
          <cell r="E91" t="str">
            <v>SIERK-KLAAS, PRISCILLA</v>
          </cell>
          <cell r="F91">
            <v>0</v>
          </cell>
          <cell r="G91">
            <v>0</v>
          </cell>
          <cell r="H91">
            <v>0</v>
          </cell>
          <cell r="I91">
            <v>0</v>
          </cell>
          <cell r="J91">
            <v>0</v>
          </cell>
          <cell r="K91">
            <v>0</v>
          </cell>
          <cell r="L91">
            <v>0</v>
          </cell>
          <cell r="M91">
            <v>0</v>
          </cell>
          <cell r="N91">
            <v>0</v>
          </cell>
          <cell r="O91">
            <v>0</v>
          </cell>
          <cell r="P91">
            <v>0</v>
          </cell>
          <cell r="Q91">
            <v>0</v>
          </cell>
          <cell r="R91">
            <v>16.420000000000002</v>
          </cell>
          <cell r="S91">
            <v>0</v>
          </cell>
          <cell r="T91">
            <v>0</v>
          </cell>
          <cell r="U91">
            <v>0</v>
          </cell>
          <cell r="V91">
            <v>0</v>
          </cell>
          <cell r="W91">
            <v>0</v>
          </cell>
          <cell r="X91">
            <v>0</v>
          </cell>
          <cell r="Y91">
            <v>0</v>
          </cell>
          <cell r="Z91">
            <v>0</v>
          </cell>
          <cell r="AA91">
            <v>0</v>
          </cell>
          <cell r="AB91">
            <v>38231</v>
          </cell>
          <cell r="AC91">
            <v>38595</v>
          </cell>
        </row>
        <row r="92">
          <cell r="A92">
            <v>217</v>
          </cell>
          <cell r="B92">
            <v>-1</v>
          </cell>
          <cell r="C92">
            <v>680643</v>
          </cell>
          <cell r="D92" t="str">
            <v>Unknown</v>
          </cell>
          <cell r="E92" t="str">
            <v>NAEEM, NAHEED</v>
          </cell>
          <cell r="F92">
            <v>0</v>
          </cell>
          <cell r="G92">
            <v>0</v>
          </cell>
          <cell r="H92">
            <v>0</v>
          </cell>
          <cell r="I92">
            <v>0</v>
          </cell>
          <cell r="J92">
            <v>0</v>
          </cell>
          <cell r="K92">
            <v>0</v>
          </cell>
          <cell r="L92">
            <v>0</v>
          </cell>
          <cell r="M92">
            <v>0</v>
          </cell>
          <cell r="N92">
            <v>0</v>
          </cell>
          <cell r="O92">
            <v>0</v>
          </cell>
          <cell r="P92">
            <v>0</v>
          </cell>
          <cell r="Q92">
            <v>0</v>
          </cell>
          <cell r="R92">
            <v>107.75</v>
          </cell>
          <cell r="S92">
            <v>0</v>
          </cell>
          <cell r="T92">
            <v>0</v>
          </cell>
          <cell r="U92">
            <v>0</v>
          </cell>
          <cell r="V92">
            <v>0</v>
          </cell>
          <cell r="W92">
            <v>0</v>
          </cell>
          <cell r="X92">
            <v>0</v>
          </cell>
          <cell r="Y92">
            <v>0</v>
          </cell>
          <cell r="Z92">
            <v>0</v>
          </cell>
          <cell r="AA92">
            <v>0</v>
          </cell>
          <cell r="AB92">
            <v>38231</v>
          </cell>
          <cell r="AC92">
            <v>38595</v>
          </cell>
        </row>
        <row r="93">
          <cell r="A93">
            <v>217</v>
          </cell>
          <cell r="B93">
            <v>9260</v>
          </cell>
          <cell r="C93">
            <v>6769</v>
          </cell>
          <cell r="D93" t="str">
            <v>RELIEF CRISIS NURSES</v>
          </cell>
          <cell r="E93" t="str">
            <v>CASTILLO, ROMELIA</v>
          </cell>
          <cell r="F93">
            <v>1</v>
          </cell>
          <cell r="G93">
            <v>65.040000000000006</v>
          </cell>
          <cell r="H93">
            <v>22.15</v>
          </cell>
          <cell r="I93">
            <v>87.19</v>
          </cell>
          <cell r="J93">
            <v>0</v>
          </cell>
          <cell r="K93">
            <v>0</v>
          </cell>
          <cell r="L93">
            <v>0</v>
          </cell>
          <cell r="M93">
            <v>0</v>
          </cell>
          <cell r="N93">
            <v>0</v>
          </cell>
          <cell r="O93">
            <v>0</v>
          </cell>
          <cell r="P93">
            <v>0</v>
          </cell>
          <cell r="R93">
            <v>0</v>
          </cell>
          <cell r="S93">
            <v>0</v>
          </cell>
          <cell r="T93">
            <v>0</v>
          </cell>
          <cell r="U93">
            <v>0</v>
          </cell>
          <cell r="V93">
            <v>4</v>
          </cell>
          <cell r="X93">
            <v>0</v>
          </cell>
          <cell r="Y93">
            <v>0</v>
          </cell>
          <cell r="Z93">
            <v>0</v>
          </cell>
          <cell r="AA93">
            <v>0</v>
          </cell>
          <cell r="AB93">
            <v>38231</v>
          </cell>
          <cell r="AC93">
            <v>38595</v>
          </cell>
        </row>
        <row r="94">
          <cell r="A94">
            <v>217</v>
          </cell>
          <cell r="B94">
            <v>5723</v>
          </cell>
          <cell r="C94">
            <v>6769</v>
          </cell>
          <cell r="D94" t="str">
            <v>LVN</v>
          </cell>
          <cell r="E94" t="str">
            <v>CASTILLO, ROMELIA</v>
          </cell>
          <cell r="F94">
            <v>1</v>
          </cell>
          <cell r="G94">
            <v>36461.9252465096</v>
          </cell>
          <cell r="H94">
            <v>11173.49834860384</v>
          </cell>
          <cell r="I94">
            <v>47635.42359511344</v>
          </cell>
          <cell r="J94">
            <v>0</v>
          </cell>
          <cell r="K94">
            <v>0</v>
          </cell>
          <cell r="L94">
            <v>0</v>
          </cell>
          <cell r="M94">
            <v>0</v>
          </cell>
          <cell r="N94">
            <v>0</v>
          </cell>
          <cell r="O94">
            <v>0</v>
          </cell>
          <cell r="P94">
            <v>0</v>
          </cell>
          <cell r="R94">
            <v>227.95</v>
          </cell>
          <cell r="S94">
            <v>0</v>
          </cell>
          <cell r="T94">
            <v>0</v>
          </cell>
          <cell r="U94">
            <v>0</v>
          </cell>
          <cell r="V94">
            <v>2091.0342816753923</v>
          </cell>
          <cell r="X94">
            <v>0</v>
          </cell>
          <cell r="Y94">
            <v>0</v>
          </cell>
          <cell r="Z94">
            <v>0</v>
          </cell>
          <cell r="AA94">
            <v>0</v>
          </cell>
          <cell r="AB94">
            <v>38231</v>
          </cell>
          <cell r="AC94">
            <v>38595</v>
          </cell>
        </row>
        <row r="95">
          <cell r="A95">
            <v>217</v>
          </cell>
          <cell r="B95">
            <v>-1</v>
          </cell>
          <cell r="C95">
            <v>33669</v>
          </cell>
          <cell r="D95" t="str">
            <v>Unknown</v>
          </cell>
          <cell r="E95" t="str">
            <v>KHAN, GHULAM M</v>
          </cell>
          <cell r="F95">
            <v>0</v>
          </cell>
          <cell r="G95">
            <v>11911.150191230547</v>
          </cell>
          <cell r="H95">
            <v>1981.0211548404163</v>
          </cell>
          <cell r="I95">
            <v>13892.171346070963</v>
          </cell>
          <cell r="J95">
            <v>0</v>
          </cell>
          <cell r="K95">
            <v>0</v>
          </cell>
          <cell r="L95">
            <v>0</v>
          </cell>
          <cell r="M95">
            <v>0</v>
          </cell>
          <cell r="N95">
            <v>0</v>
          </cell>
          <cell r="O95">
            <v>0</v>
          </cell>
          <cell r="P95">
            <v>0</v>
          </cell>
          <cell r="Q95">
            <v>0</v>
          </cell>
          <cell r="R95">
            <v>106.14</v>
          </cell>
          <cell r="S95">
            <v>0</v>
          </cell>
          <cell r="T95">
            <v>0</v>
          </cell>
          <cell r="U95">
            <v>0</v>
          </cell>
          <cell r="V95">
            <v>182.92122502899903</v>
          </cell>
          <cell r="W95">
            <v>0</v>
          </cell>
          <cell r="X95">
            <v>0</v>
          </cell>
          <cell r="Y95">
            <v>0</v>
          </cell>
          <cell r="Z95">
            <v>0</v>
          </cell>
          <cell r="AA95">
            <v>0</v>
          </cell>
          <cell r="AB95">
            <v>38231</v>
          </cell>
          <cell r="AC95">
            <v>38595</v>
          </cell>
        </row>
        <row r="96">
          <cell r="A96">
            <v>217</v>
          </cell>
          <cell r="B96">
            <v>9250</v>
          </cell>
          <cell r="C96">
            <v>32857</v>
          </cell>
          <cell r="D96" t="str">
            <v>RELIEF CRISIS MHMR SPECIALIST</v>
          </cell>
          <cell r="E96" t="str">
            <v>DUNSTERVILLE, THERESA</v>
          </cell>
          <cell r="F96">
            <v>1</v>
          </cell>
          <cell r="G96">
            <v>47.2</v>
          </cell>
          <cell r="H96">
            <v>15.23</v>
          </cell>
          <cell r="I96">
            <v>62.43</v>
          </cell>
          <cell r="J96">
            <v>0</v>
          </cell>
          <cell r="K96">
            <v>0</v>
          </cell>
          <cell r="L96">
            <v>0</v>
          </cell>
          <cell r="M96">
            <v>0</v>
          </cell>
          <cell r="N96">
            <v>0</v>
          </cell>
          <cell r="O96">
            <v>0</v>
          </cell>
          <cell r="P96">
            <v>0</v>
          </cell>
          <cell r="R96">
            <v>0</v>
          </cell>
          <cell r="S96">
            <v>0</v>
          </cell>
          <cell r="T96">
            <v>0</v>
          </cell>
          <cell r="U96">
            <v>0</v>
          </cell>
          <cell r="V96">
            <v>6</v>
          </cell>
          <cell r="X96">
            <v>0</v>
          </cell>
          <cell r="Y96">
            <v>0</v>
          </cell>
          <cell r="Z96">
            <v>0</v>
          </cell>
          <cell r="AA96">
            <v>0</v>
          </cell>
          <cell r="AB96">
            <v>38231</v>
          </cell>
          <cell r="AC96">
            <v>38595</v>
          </cell>
        </row>
        <row r="97">
          <cell r="A97">
            <v>217</v>
          </cell>
          <cell r="B97">
            <v>5903</v>
          </cell>
          <cell r="C97">
            <v>33850</v>
          </cell>
          <cell r="D97" t="str">
            <v>PSYCHIATIRST</v>
          </cell>
          <cell r="E97" t="str">
            <v>WALIA, ARVINDER</v>
          </cell>
          <cell r="F97">
            <v>0.5</v>
          </cell>
          <cell r="G97">
            <v>0</v>
          </cell>
          <cell r="H97">
            <v>0</v>
          </cell>
          <cell r="I97">
            <v>0</v>
          </cell>
          <cell r="J97">
            <v>0</v>
          </cell>
          <cell r="K97">
            <v>0</v>
          </cell>
          <cell r="L97">
            <v>0</v>
          </cell>
          <cell r="M97">
            <v>0</v>
          </cell>
          <cell r="N97">
            <v>0</v>
          </cell>
          <cell r="O97">
            <v>0</v>
          </cell>
          <cell r="P97">
            <v>0</v>
          </cell>
          <cell r="R97">
            <v>0</v>
          </cell>
          <cell r="S97">
            <v>0</v>
          </cell>
          <cell r="T97">
            <v>0</v>
          </cell>
          <cell r="U97">
            <v>0</v>
          </cell>
          <cell r="V97">
            <v>0</v>
          </cell>
          <cell r="X97">
            <v>0</v>
          </cell>
          <cell r="Y97">
            <v>0</v>
          </cell>
          <cell r="Z97">
            <v>0</v>
          </cell>
          <cell r="AA97">
            <v>0</v>
          </cell>
          <cell r="AB97">
            <v>38231</v>
          </cell>
          <cell r="AC97">
            <v>38595</v>
          </cell>
        </row>
        <row r="98">
          <cell r="A98">
            <v>217</v>
          </cell>
          <cell r="B98">
            <v>9260</v>
          </cell>
          <cell r="C98">
            <v>33730</v>
          </cell>
          <cell r="D98" t="str">
            <v>RELIEF CRISIS NURSES</v>
          </cell>
          <cell r="E98" t="str">
            <v>LUCE, ANGELA</v>
          </cell>
          <cell r="F98">
            <v>1</v>
          </cell>
          <cell r="G98">
            <v>541.41</v>
          </cell>
          <cell r="H98">
            <v>75.53</v>
          </cell>
          <cell r="I98">
            <v>616.94000000000005</v>
          </cell>
          <cell r="J98">
            <v>0</v>
          </cell>
          <cell r="K98">
            <v>0</v>
          </cell>
          <cell r="L98">
            <v>0</v>
          </cell>
          <cell r="M98">
            <v>0</v>
          </cell>
          <cell r="N98">
            <v>0</v>
          </cell>
          <cell r="O98">
            <v>0</v>
          </cell>
          <cell r="P98">
            <v>0</v>
          </cell>
          <cell r="R98">
            <v>0</v>
          </cell>
          <cell r="S98">
            <v>0</v>
          </cell>
          <cell r="T98">
            <v>0</v>
          </cell>
          <cell r="U98">
            <v>0</v>
          </cell>
          <cell r="V98">
            <v>40</v>
          </cell>
          <cell r="X98">
            <v>0</v>
          </cell>
          <cell r="Y98">
            <v>0</v>
          </cell>
          <cell r="Z98">
            <v>0</v>
          </cell>
          <cell r="AA98">
            <v>0</v>
          </cell>
          <cell r="AB98">
            <v>38231</v>
          </cell>
          <cell r="AC98">
            <v>38595</v>
          </cell>
        </row>
        <row r="99">
          <cell r="A99">
            <v>217</v>
          </cell>
          <cell r="B99">
            <v>5724</v>
          </cell>
          <cell r="C99">
            <v>33730</v>
          </cell>
          <cell r="D99" t="str">
            <v>LVN</v>
          </cell>
          <cell r="E99" t="str">
            <v>LUCE, ANGELA</v>
          </cell>
          <cell r="F99">
            <v>1</v>
          </cell>
          <cell r="G99">
            <v>22296.76</v>
          </cell>
          <cell r="H99">
            <v>6004</v>
          </cell>
          <cell r="I99">
            <v>28300.76</v>
          </cell>
          <cell r="J99">
            <v>0</v>
          </cell>
          <cell r="K99">
            <v>0</v>
          </cell>
          <cell r="L99">
            <v>0</v>
          </cell>
          <cell r="M99">
            <v>0</v>
          </cell>
          <cell r="N99">
            <v>0</v>
          </cell>
          <cell r="O99">
            <v>0</v>
          </cell>
          <cell r="P99">
            <v>0</v>
          </cell>
          <cell r="R99">
            <v>29.35</v>
          </cell>
          <cell r="S99">
            <v>0</v>
          </cell>
          <cell r="T99">
            <v>0</v>
          </cell>
          <cell r="U99">
            <v>0</v>
          </cell>
          <cell r="V99">
            <v>1393.1672000000001</v>
          </cell>
          <cell r="X99">
            <v>0</v>
          </cell>
          <cell r="Y99">
            <v>0</v>
          </cell>
          <cell r="Z99">
            <v>0</v>
          </cell>
          <cell r="AA99">
            <v>0</v>
          </cell>
          <cell r="AB99">
            <v>38231</v>
          </cell>
          <cell r="AC99">
            <v>38595</v>
          </cell>
        </row>
        <row r="100">
          <cell r="A100">
            <v>217</v>
          </cell>
          <cell r="B100">
            <v>9260</v>
          </cell>
          <cell r="C100">
            <v>33721</v>
          </cell>
          <cell r="D100" t="str">
            <v>RELIEF CRISIS NURSES</v>
          </cell>
          <cell r="E100" t="str">
            <v>JOHNSON, STACY</v>
          </cell>
          <cell r="F100">
            <v>1</v>
          </cell>
          <cell r="G100">
            <v>18013.05</v>
          </cell>
          <cell r="H100">
            <v>2498.2600000000002</v>
          </cell>
          <cell r="I100">
            <v>20511.310000000001</v>
          </cell>
          <cell r="J100">
            <v>0</v>
          </cell>
          <cell r="K100">
            <v>0</v>
          </cell>
          <cell r="L100">
            <v>0</v>
          </cell>
          <cell r="M100">
            <v>0</v>
          </cell>
          <cell r="N100">
            <v>0</v>
          </cell>
          <cell r="O100">
            <v>0</v>
          </cell>
          <cell r="P100">
            <v>0</v>
          </cell>
          <cell r="R100">
            <v>111.1</v>
          </cell>
          <cell r="S100">
            <v>0</v>
          </cell>
          <cell r="T100">
            <v>0</v>
          </cell>
          <cell r="U100">
            <v>0</v>
          </cell>
          <cell r="V100">
            <v>929.9914</v>
          </cell>
          <cell r="X100">
            <v>0</v>
          </cell>
          <cell r="Y100">
            <v>0</v>
          </cell>
          <cell r="Z100">
            <v>0</v>
          </cell>
          <cell r="AA100">
            <v>0</v>
          </cell>
          <cell r="AB100">
            <v>38231</v>
          </cell>
          <cell r="AC100">
            <v>38595</v>
          </cell>
        </row>
        <row r="101">
          <cell r="A101">
            <v>217</v>
          </cell>
          <cell r="B101">
            <v>9260</v>
          </cell>
          <cell r="C101">
            <v>33716</v>
          </cell>
          <cell r="D101" t="str">
            <v>RELIEF CRISIS NURSES</v>
          </cell>
          <cell r="E101" t="str">
            <v>RUNDBLAD,MARY CATHERINE</v>
          </cell>
          <cell r="F101">
            <v>1</v>
          </cell>
          <cell r="G101">
            <v>2398.4899999999998</v>
          </cell>
          <cell r="H101">
            <v>348.01</v>
          </cell>
          <cell r="I101">
            <v>2746.5</v>
          </cell>
          <cell r="J101">
            <v>0</v>
          </cell>
          <cell r="K101">
            <v>0</v>
          </cell>
          <cell r="L101">
            <v>0</v>
          </cell>
          <cell r="M101">
            <v>0</v>
          </cell>
          <cell r="N101">
            <v>0</v>
          </cell>
          <cell r="O101">
            <v>0</v>
          </cell>
          <cell r="P101">
            <v>0</v>
          </cell>
          <cell r="R101">
            <v>2.33</v>
          </cell>
          <cell r="S101">
            <v>0</v>
          </cell>
          <cell r="T101">
            <v>0</v>
          </cell>
          <cell r="U101">
            <v>0</v>
          </cell>
          <cell r="V101">
            <v>128.25</v>
          </cell>
          <cell r="X101">
            <v>0</v>
          </cell>
          <cell r="Y101">
            <v>0</v>
          </cell>
          <cell r="Z101">
            <v>0</v>
          </cell>
          <cell r="AA101">
            <v>0</v>
          </cell>
          <cell r="AB101">
            <v>38231</v>
          </cell>
          <cell r="AC101">
            <v>38595</v>
          </cell>
        </row>
        <row r="102">
          <cell r="A102">
            <v>217</v>
          </cell>
          <cell r="B102">
            <v>9260</v>
          </cell>
          <cell r="C102">
            <v>33619</v>
          </cell>
          <cell r="D102" t="str">
            <v>RELIEF CRISIS NURSES</v>
          </cell>
          <cell r="E102" t="str">
            <v>HUNT, LINDY L</v>
          </cell>
          <cell r="F102">
            <v>1</v>
          </cell>
          <cell r="G102">
            <v>502.69</v>
          </cell>
          <cell r="H102">
            <v>81.680000000000007</v>
          </cell>
          <cell r="I102">
            <v>584.37</v>
          </cell>
          <cell r="J102">
            <v>0</v>
          </cell>
          <cell r="K102">
            <v>0</v>
          </cell>
          <cell r="L102">
            <v>0</v>
          </cell>
          <cell r="M102">
            <v>0</v>
          </cell>
          <cell r="N102">
            <v>0</v>
          </cell>
          <cell r="O102">
            <v>0</v>
          </cell>
          <cell r="P102">
            <v>0</v>
          </cell>
          <cell r="R102">
            <v>2.93</v>
          </cell>
          <cell r="S102">
            <v>0</v>
          </cell>
          <cell r="T102">
            <v>0</v>
          </cell>
          <cell r="U102">
            <v>0</v>
          </cell>
          <cell r="V102">
            <v>25.5</v>
          </cell>
          <cell r="X102">
            <v>0</v>
          </cell>
          <cell r="Y102">
            <v>0</v>
          </cell>
          <cell r="Z102">
            <v>0</v>
          </cell>
          <cell r="AA102">
            <v>0</v>
          </cell>
          <cell r="AB102">
            <v>38231</v>
          </cell>
          <cell r="AC102">
            <v>38595</v>
          </cell>
        </row>
        <row r="103">
          <cell r="A103">
            <v>217</v>
          </cell>
          <cell r="B103">
            <v>5640</v>
          </cell>
          <cell r="C103">
            <v>33578</v>
          </cell>
          <cell r="D103" t="str">
            <v>SUPR TEAM SUPERVISOR</v>
          </cell>
          <cell r="E103" t="str">
            <v>BLYTH, SHERRY S</v>
          </cell>
          <cell r="F103">
            <v>0.3</v>
          </cell>
          <cell r="G103">
            <v>0</v>
          </cell>
          <cell r="H103">
            <v>0</v>
          </cell>
          <cell r="I103">
            <v>0</v>
          </cell>
          <cell r="J103">
            <v>0</v>
          </cell>
          <cell r="K103">
            <v>0</v>
          </cell>
          <cell r="L103">
            <v>0</v>
          </cell>
          <cell r="M103">
            <v>0</v>
          </cell>
          <cell r="N103">
            <v>0</v>
          </cell>
          <cell r="O103">
            <v>0</v>
          </cell>
          <cell r="P103">
            <v>0</v>
          </cell>
          <cell r="R103">
            <v>0</v>
          </cell>
          <cell r="S103">
            <v>0</v>
          </cell>
          <cell r="T103">
            <v>0</v>
          </cell>
          <cell r="U103">
            <v>0</v>
          </cell>
          <cell r="V103">
            <v>0</v>
          </cell>
          <cell r="X103">
            <v>0</v>
          </cell>
          <cell r="Y103">
            <v>0</v>
          </cell>
          <cell r="Z103">
            <v>0</v>
          </cell>
          <cell r="AA103">
            <v>0</v>
          </cell>
          <cell r="AB103">
            <v>38231</v>
          </cell>
          <cell r="AC103">
            <v>38595</v>
          </cell>
        </row>
        <row r="104">
          <cell r="A104">
            <v>217</v>
          </cell>
          <cell r="B104">
            <v>9250</v>
          </cell>
          <cell r="C104">
            <v>33539</v>
          </cell>
          <cell r="D104" t="str">
            <v>RELIEF CRISIS MHMR SPECIALIST</v>
          </cell>
          <cell r="E104" t="str">
            <v>SHERO, SUZANNE V</v>
          </cell>
          <cell r="F104">
            <v>1</v>
          </cell>
          <cell r="G104">
            <v>1201.6099999999999</v>
          </cell>
          <cell r="H104">
            <v>316.85000000000002</v>
          </cell>
          <cell r="I104">
            <v>1518.46</v>
          </cell>
          <cell r="J104">
            <v>0</v>
          </cell>
          <cell r="K104">
            <v>0</v>
          </cell>
          <cell r="L104">
            <v>0</v>
          </cell>
          <cell r="M104">
            <v>0</v>
          </cell>
          <cell r="N104">
            <v>0</v>
          </cell>
          <cell r="O104">
            <v>0</v>
          </cell>
          <cell r="P104">
            <v>0</v>
          </cell>
          <cell r="R104">
            <v>0</v>
          </cell>
          <cell r="S104">
            <v>0</v>
          </cell>
          <cell r="T104">
            <v>0</v>
          </cell>
          <cell r="U104">
            <v>0</v>
          </cell>
          <cell r="V104">
            <v>111</v>
          </cell>
          <cell r="X104">
            <v>0</v>
          </cell>
          <cell r="Y104">
            <v>0</v>
          </cell>
          <cell r="Z104">
            <v>0</v>
          </cell>
          <cell r="AA104">
            <v>0</v>
          </cell>
          <cell r="AB104">
            <v>38231</v>
          </cell>
          <cell r="AC104">
            <v>38595</v>
          </cell>
        </row>
        <row r="105">
          <cell r="A105">
            <v>217</v>
          </cell>
          <cell r="B105">
            <v>6002</v>
          </cell>
          <cell r="C105">
            <v>33539</v>
          </cell>
          <cell r="D105" t="str">
            <v>CASEWORKER II</v>
          </cell>
          <cell r="E105" t="str">
            <v>SHERO, SUZANNE V</v>
          </cell>
          <cell r="F105">
            <v>1</v>
          </cell>
          <cell r="G105">
            <v>30743.809066661459</v>
          </cell>
          <cell r="H105">
            <v>9064.6311429282996</v>
          </cell>
          <cell r="I105">
            <v>39808.44020958976</v>
          </cell>
          <cell r="J105">
            <v>0</v>
          </cell>
          <cell r="K105">
            <v>0</v>
          </cell>
          <cell r="L105">
            <v>0</v>
          </cell>
          <cell r="M105">
            <v>0</v>
          </cell>
          <cell r="N105">
            <v>0</v>
          </cell>
          <cell r="O105">
            <v>0</v>
          </cell>
          <cell r="P105">
            <v>0</v>
          </cell>
          <cell r="R105">
            <v>680.85333333333335</v>
          </cell>
          <cell r="S105">
            <v>0</v>
          </cell>
          <cell r="T105">
            <v>0</v>
          </cell>
          <cell r="U105">
            <v>0</v>
          </cell>
          <cell r="V105">
            <v>1965.1404916667072</v>
          </cell>
          <cell r="X105">
            <v>0</v>
          </cell>
          <cell r="Y105">
            <v>0</v>
          </cell>
          <cell r="Z105">
            <v>0</v>
          </cell>
          <cell r="AA105">
            <v>0</v>
          </cell>
          <cell r="AB105">
            <v>38231</v>
          </cell>
          <cell r="AC105">
            <v>38595</v>
          </cell>
        </row>
        <row r="106">
          <cell r="A106">
            <v>217</v>
          </cell>
          <cell r="B106">
            <v>5903</v>
          </cell>
          <cell r="C106">
            <v>33312</v>
          </cell>
          <cell r="D106" t="str">
            <v>PSYCHIATIRST</v>
          </cell>
          <cell r="E106" t="str">
            <v>SOFINOWSKI, RICHARD MD</v>
          </cell>
          <cell r="F106">
            <v>0.5</v>
          </cell>
          <cell r="G106">
            <v>26717.508453620103</v>
          </cell>
          <cell r="H106">
            <v>3925.5405673126684</v>
          </cell>
          <cell r="I106">
            <v>30643.049020932773</v>
          </cell>
          <cell r="J106">
            <v>0</v>
          </cell>
          <cell r="K106">
            <v>0</v>
          </cell>
          <cell r="L106">
            <v>0</v>
          </cell>
          <cell r="M106">
            <v>0</v>
          </cell>
          <cell r="N106">
            <v>0</v>
          </cell>
          <cell r="O106">
            <v>0</v>
          </cell>
          <cell r="P106">
            <v>0</v>
          </cell>
          <cell r="R106">
            <v>113.51</v>
          </cell>
          <cell r="S106">
            <v>0</v>
          </cell>
          <cell r="T106">
            <v>0</v>
          </cell>
          <cell r="U106">
            <v>0</v>
          </cell>
          <cell r="V106">
            <v>405.44196868422563</v>
          </cell>
          <cell r="X106">
            <v>0</v>
          </cell>
          <cell r="Y106">
            <v>0</v>
          </cell>
          <cell r="Z106">
            <v>0</v>
          </cell>
          <cell r="AA106">
            <v>0</v>
          </cell>
          <cell r="AB106">
            <v>38231</v>
          </cell>
          <cell r="AC106">
            <v>38595</v>
          </cell>
        </row>
        <row r="107">
          <cell r="A107">
            <v>217</v>
          </cell>
          <cell r="B107">
            <v>-1</v>
          </cell>
          <cell r="C107">
            <v>31284</v>
          </cell>
          <cell r="D107" t="str">
            <v>Unknown</v>
          </cell>
          <cell r="E107" t="str">
            <v>ORTIZ, GAEL RAY</v>
          </cell>
          <cell r="F107">
            <v>0</v>
          </cell>
          <cell r="G107">
            <v>510.74491224326499</v>
          </cell>
          <cell r="H107">
            <v>145.68058895705525</v>
          </cell>
          <cell r="I107">
            <v>656.42550120032024</v>
          </cell>
          <cell r="J107">
            <v>0</v>
          </cell>
          <cell r="K107">
            <v>0</v>
          </cell>
          <cell r="L107">
            <v>0</v>
          </cell>
          <cell r="M107">
            <v>0</v>
          </cell>
          <cell r="N107">
            <v>0</v>
          </cell>
          <cell r="O107">
            <v>0</v>
          </cell>
          <cell r="P107">
            <v>0</v>
          </cell>
          <cell r="Q107">
            <v>0</v>
          </cell>
          <cell r="R107">
            <v>4.71</v>
          </cell>
          <cell r="S107">
            <v>0</v>
          </cell>
          <cell r="T107">
            <v>0</v>
          </cell>
          <cell r="U107">
            <v>0</v>
          </cell>
          <cell r="V107">
            <v>26.031271720458793</v>
          </cell>
          <cell r="W107">
            <v>0</v>
          </cell>
          <cell r="X107">
            <v>0</v>
          </cell>
          <cell r="Y107">
            <v>0</v>
          </cell>
          <cell r="Z107">
            <v>0</v>
          </cell>
          <cell r="AA107">
            <v>0</v>
          </cell>
          <cell r="AB107">
            <v>38231</v>
          </cell>
          <cell r="AC107">
            <v>38595</v>
          </cell>
        </row>
        <row r="108">
          <cell r="A108">
            <v>217</v>
          </cell>
          <cell r="B108">
            <v>9260</v>
          </cell>
          <cell r="C108">
            <v>33224</v>
          </cell>
          <cell r="D108" t="str">
            <v>RELIEF CRISIS NURSES</v>
          </cell>
          <cell r="E108" t="str">
            <v>METCALFE, RICHARD</v>
          </cell>
          <cell r="F108">
            <v>1</v>
          </cell>
          <cell r="G108">
            <v>8650.94</v>
          </cell>
          <cell r="H108">
            <v>2100.96</v>
          </cell>
          <cell r="I108">
            <v>10751.9</v>
          </cell>
          <cell r="J108">
            <v>0</v>
          </cell>
          <cell r="K108">
            <v>0</v>
          </cell>
          <cell r="L108">
            <v>0</v>
          </cell>
          <cell r="M108">
            <v>0</v>
          </cell>
          <cell r="N108">
            <v>0</v>
          </cell>
          <cell r="O108">
            <v>0</v>
          </cell>
          <cell r="P108">
            <v>0</v>
          </cell>
          <cell r="R108">
            <v>9.6</v>
          </cell>
          <cell r="S108">
            <v>0</v>
          </cell>
          <cell r="T108">
            <v>0</v>
          </cell>
          <cell r="U108">
            <v>0</v>
          </cell>
          <cell r="V108">
            <v>442</v>
          </cell>
          <cell r="X108">
            <v>0</v>
          </cell>
          <cell r="Y108">
            <v>0</v>
          </cell>
          <cell r="Z108">
            <v>0</v>
          </cell>
          <cell r="AA108">
            <v>0</v>
          </cell>
          <cell r="AB108">
            <v>38231</v>
          </cell>
          <cell r="AC108">
            <v>38595</v>
          </cell>
        </row>
        <row r="109">
          <cell r="A109">
            <v>217</v>
          </cell>
          <cell r="B109">
            <v>-1</v>
          </cell>
          <cell r="C109">
            <v>30066</v>
          </cell>
          <cell r="D109" t="str">
            <v>Unknown</v>
          </cell>
          <cell r="E109" t="str">
            <v>BACH, RUSSELL MD</v>
          </cell>
          <cell r="F109">
            <v>0</v>
          </cell>
          <cell r="G109">
            <v>1518.987132045115</v>
          </cell>
          <cell r="H109">
            <v>283.9920736812727</v>
          </cell>
          <cell r="I109">
            <v>1802.9792057263876</v>
          </cell>
          <cell r="J109">
            <v>0</v>
          </cell>
          <cell r="K109">
            <v>0</v>
          </cell>
          <cell r="L109">
            <v>0</v>
          </cell>
          <cell r="M109">
            <v>0</v>
          </cell>
          <cell r="N109">
            <v>0</v>
          </cell>
          <cell r="O109">
            <v>0</v>
          </cell>
          <cell r="P109">
            <v>0</v>
          </cell>
          <cell r="Q109">
            <v>0</v>
          </cell>
          <cell r="R109">
            <v>10.65</v>
          </cell>
          <cell r="S109">
            <v>0</v>
          </cell>
          <cell r="T109">
            <v>0</v>
          </cell>
          <cell r="U109">
            <v>0</v>
          </cell>
          <cell r="V109">
            <v>23.639099202114558</v>
          </cell>
          <cell r="W109">
            <v>0</v>
          </cell>
          <cell r="X109">
            <v>0</v>
          </cell>
          <cell r="Y109">
            <v>0</v>
          </cell>
          <cell r="Z109">
            <v>0</v>
          </cell>
          <cell r="AA109">
            <v>0</v>
          </cell>
          <cell r="AB109">
            <v>38231</v>
          </cell>
          <cell r="AC109">
            <v>38595</v>
          </cell>
        </row>
        <row r="110">
          <cell r="A110">
            <v>217</v>
          </cell>
          <cell r="B110">
            <v>-1</v>
          </cell>
          <cell r="C110">
            <v>680644</v>
          </cell>
          <cell r="D110" t="str">
            <v>Unknown</v>
          </cell>
          <cell r="E110" t="str">
            <v>HANNA, NANCY</v>
          </cell>
          <cell r="F110">
            <v>0</v>
          </cell>
          <cell r="G110">
            <v>0</v>
          </cell>
          <cell r="H110">
            <v>0</v>
          </cell>
          <cell r="I110">
            <v>0</v>
          </cell>
          <cell r="J110">
            <v>0</v>
          </cell>
          <cell r="K110">
            <v>0</v>
          </cell>
          <cell r="L110">
            <v>0</v>
          </cell>
          <cell r="M110">
            <v>0</v>
          </cell>
          <cell r="N110">
            <v>0</v>
          </cell>
          <cell r="O110">
            <v>0</v>
          </cell>
          <cell r="P110">
            <v>0</v>
          </cell>
          <cell r="Q110">
            <v>0</v>
          </cell>
          <cell r="R110">
            <v>194.64</v>
          </cell>
          <cell r="S110">
            <v>0</v>
          </cell>
          <cell r="T110">
            <v>0</v>
          </cell>
          <cell r="U110">
            <v>0</v>
          </cell>
          <cell r="V110">
            <v>0</v>
          </cell>
          <cell r="W110">
            <v>0</v>
          </cell>
          <cell r="X110">
            <v>0</v>
          </cell>
          <cell r="Y110">
            <v>0</v>
          </cell>
          <cell r="Z110">
            <v>0</v>
          </cell>
          <cell r="AA110">
            <v>0</v>
          </cell>
          <cell r="AB110">
            <v>38231</v>
          </cell>
          <cell r="AC110">
            <v>38595</v>
          </cell>
        </row>
        <row r="111">
          <cell r="A111">
            <v>217</v>
          </cell>
          <cell r="B111">
            <v>-1</v>
          </cell>
          <cell r="C111">
            <v>680673</v>
          </cell>
          <cell r="D111" t="str">
            <v>Unknown</v>
          </cell>
          <cell r="E111" t="str">
            <v>DESAI, ANSUYA D. MD</v>
          </cell>
          <cell r="F111">
            <v>0</v>
          </cell>
          <cell r="G111">
            <v>0</v>
          </cell>
          <cell r="H111">
            <v>0</v>
          </cell>
          <cell r="I111">
            <v>0</v>
          </cell>
          <cell r="J111">
            <v>0</v>
          </cell>
          <cell r="K111">
            <v>0</v>
          </cell>
          <cell r="L111">
            <v>0</v>
          </cell>
          <cell r="M111">
            <v>0</v>
          </cell>
          <cell r="N111">
            <v>0</v>
          </cell>
          <cell r="O111">
            <v>0</v>
          </cell>
          <cell r="P111">
            <v>0</v>
          </cell>
          <cell r="Q111">
            <v>0</v>
          </cell>
          <cell r="R111">
            <v>1.27</v>
          </cell>
          <cell r="S111">
            <v>0</v>
          </cell>
          <cell r="T111">
            <v>0</v>
          </cell>
          <cell r="U111">
            <v>0</v>
          </cell>
          <cell r="V111">
            <v>0</v>
          </cell>
          <cell r="W111">
            <v>0</v>
          </cell>
          <cell r="X111">
            <v>0</v>
          </cell>
          <cell r="Y111">
            <v>0</v>
          </cell>
          <cell r="Z111">
            <v>0</v>
          </cell>
          <cell r="AA111">
            <v>0</v>
          </cell>
          <cell r="AB111">
            <v>38231</v>
          </cell>
          <cell r="AC111">
            <v>38595</v>
          </cell>
        </row>
        <row r="112">
          <cell r="A112">
            <v>217</v>
          </cell>
          <cell r="B112">
            <v>-1</v>
          </cell>
          <cell r="C112">
            <v>680674</v>
          </cell>
          <cell r="D112" t="str">
            <v>Unknown</v>
          </cell>
          <cell r="E112" t="str">
            <v>HIGGS, PAUL C. MD</v>
          </cell>
          <cell r="F112">
            <v>0</v>
          </cell>
          <cell r="G112">
            <v>0</v>
          </cell>
          <cell r="H112">
            <v>0</v>
          </cell>
          <cell r="I112">
            <v>0</v>
          </cell>
          <cell r="J112">
            <v>0</v>
          </cell>
          <cell r="K112">
            <v>0</v>
          </cell>
          <cell r="L112">
            <v>0</v>
          </cell>
          <cell r="M112">
            <v>0</v>
          </cell>
          <cell r="N112">
            <v>0</v>
          </cell>
          <cell r="O112">
            <v>0</v>
          </cell>
          <cell r="P112">
            <v>0</v>
          </cell>
          <cell r="Q112">
            <v>0</v>
          </cell>
          <cell r="R112">
            <v>1.5</v>
          </cell>
          <cell r="S112">
            <v>0</v>
          </cell>
          <cell r="T112">
            <v>0</v>
          </cell>
          <cell r="U112">
            <v>0</v>
          </cell>
          <cell r="V112">
            <v>0</v>
          </cell>
          <cell r="W112">
            <v>0</v>
          </cell>
          <cell r="X112">
            <v>0</v>
          </cell>
          <cell r="Y112">
            <v>0</v>
          </cell>
          <cell r="Z112">
            <v>0</v>
          </cell>
          <cell r="AA112">
            <v>0</v>
          </cell>
          <cell r="AB112">
            <v>38231</v>
          </cell>
          <cell r="AC112">
            <v>38595</v>
          </cell>
        </row>
        <row r="113">
          <cell r="A113">
            <v>217</v>
          </cell>
          <cell r="B113">
            <v>-1</v>
          </cell>
          <cell r="C113">
            <v>680678</v>
          </cell>
          <cell r="D113" t="str">
            <v>Unknown</v>
          </cell>
          <cell r="E113" t="str">
            <v>WINES, D. LORA</v>
          </cell>
          <cell r="F113">
            <v>0</v>
          </cell>
          <cell r="G113">
            <v>0</v>
          </cell>
          <cell r="H113">
            <v>0</v>
          </cell>
          <cell r="I113">
            <v>0</v>
          </cell>
          <cell r="J113">
            <v>0</v>
          </cell>
          <cell r="K113">
            <v>0</v>
          </cell>
          <cell r="L113">
            <v>0</v>
          </cell>
          <cell r="M113">
            <v>0</v>
          </cell>
          <cell r="N113">
            <v>0</v>
          </cell>
          <cell r="O113">
            <v>0</v>
          </cell>
          <cell r="P113">
            <v>0</v>
          </cell>
          <cell r="Q113">
            <v>0</v>
          </cell>
          <cell r="R113">
            <v>1.5</v>
          </cell>
          <cell r="S113">
            <v>0</v>
          </cell>
          <cell r="T113">
            <v>0</v>
          </cell>
          <cell r="U113">
            <v>0</v>
          </cell>
          <cell r="V113">
            <v>0</v>
          </cell>
          <cell r="W113">
            <v>0</v>
          </cell>
          <cell r="X113">
            <v>0</v>
          </cell>
          <cell r="Y113">
            <v>0</v>
          </cell>
          <cell r="Z113">
            <v>0</v>
          </cell>
          <cell r="AA113">
            <v>0</v>
          </cell>
          <cell r="AB113">
            <v>38231</v>
          </cell>
          <cell r="AC113">
            <v>38595</v>
          </cell>
        </row>
        <row r="114">
          <cell r="A114">
            <v>217</v>
          </cell>
          <cell r="B114">
            <v>6269</v>
          </cell>
          <cell r="C114">
            <v>32857</v>
          </cell>
          <cell r="D114" t="str">
            <v>REHAB THERAPIST</v>
          </cell>
          <cell r="E114" t="str">
            <v>DUNSTERVILLE, THERESA</v>
          </cell>
          <cell r="F114">
            <v>1</v>
          </cell>
          <cell r="G114">
            <v>18377.126813764819</v>
          </cell>
          <cell r="H114">
            <v>5838.1697218507625</v>
          </cell>
          <cell r="I114">
            <v>24215.29653561558</v>
          </cell>
          <cell r="J114">
            <v>0</v>
          </cell>
          <cell r="K114">
            <v>0</v>
          </cell>
          <cell r="L114">
            <v>0</v>
          </cell>
          <cell r="M114">
            <v>0</v>
          </cell>
          <cell r="N114">
            <v>0</v>
          </cell>
          <cell r="O114">
            <v>0</v>
          </cell>
          <cell r="P114">
            <v>0</v>
          </cell>
          <cell r="R114">
            <v>111.67</v>
          </cell>
          <cell r="S114">
            <v>0</v>
          </cell>
          <cell r="T114">
            <v>0</v>
          </cell>
          <cell r="U114">
            <v>0</v>
          </cell>
          <cell r="V114">
            <v>1264.8473733529463</v>
          </cell>
          <cell r="X114">
            <v>0</v>
          </cell>
          <cell r="Y114">
            <v>0</v>
          </cell>
          <cell r="Z114">
            <v>0</v>
          </cell>
          <cell r="AA114">
            <v>0</v>
          </cell>
          <cell r="AB114">
            <v>38231</v>
          </cell>
          <cell r="AC114">
            <v>38595</v>
          </cell>
        </row>
        <row r="115">
          <cell r="A115">
            <v>217</v>
          </cell>
          <cell r="B115">
            <v>9260</v>
          </cell>
          <cell r="C115">
            <v>32449</v>
          </cell>
          <cell r="D115" t="str">
            <v>RELIEF CRISIS NURSES</v>
          </cell>
          <cell r="E115" t="str">
            <v>MAULDING, NICHOLAS</v>
          </cell>
          <cell r="F115">
            <v>1</v>
          </cell>
          <cell r="G115">
            <v>4145.04</v>
          </cell>
          <cell r="H115">
            <v>1212.76</v>
          </cell>
          <cell r="I115">
            <v>5357.8</v>
          </cell>
          <cell r="J115">
            <v>0</v>
          </cell>
          <cell r="K115">
            <v>0</v>
          </cell>
          <cell r="L115">
            <v>0</v>
          </cell>
          <cell r="M115">
            <v>0</v>
          </cell>
          <cell r="N115">
            <v>0</v>
          </cell>
          <cell r="O115">
            <v>0</v>
          </cell>
          <cell r="P115">
            <v>0</v>
          </cell>
          <cell r="R115">
            <v>0</v>
          </cell>
          <cell r="S115">
            <v>0</v>
          </cell>
          <cell r="T115">
            <v>0</v>
          </cell>
          <cell r="U115">
            <v>0</v>
          </cell>
          <cell r="V115">
            <v>302.5</v>
          </cell>
          <cell r="X115">
            <v>0</v>
          </cell>
          <cell r="Y115">
            <v>0</v>
          </cell>
          <cell r="Z115">
            <v>0</v>
          </cell>
          <cell r="AA115">
            <v>0</v>
          </cell>
          <cell r="AB115">
            <v>38231</v>
          </cell>
          <cell r="AC115">
            <v>38595</v>
          </cell>
        </row>
        <row r="116">
          <cell r="A116">
            <v>217</v>
          </cell>
          <cell r="B116">
            <v>5725</v>
          </cell>
          <cell r="C116">
            <v>32449</v>
          </cell>
          <cell r="D116" t="str">
            <v>LVN, TEAM LEADER</v>
          </cell>
          <cell r="E116" t="str">
            <v>MAULDING, NICHOLAS</v>
          </cell>
          <cell r="F116">
            <v>1</v>
          </cell>
          <cell r="G116">
            <v>31808.215294204074</v>
          </cell>
          <cell r="H116">
            <v>9795.1656210974797</v>
          </cell>
          <cell r="I116">
            <v>41603.380915301554</v>
          </cell>
          <cell r="J116">
            <v>0</v>
          </cell>
          <cell r="K116">
            <v>0</v>
          </cell>
          <cell r="L116">
            <v>0</v>
          </cell>
          <cell r="M116">
            <v>0</v>
          </cell>
          <cell r="N116">
            <v>0</v>
          </cell>
          <cell r="O116">
            <v>0</v>
          </cell>
          <cell r="P116">
            <v>0</v>
          </cell>
          <cell r="R116">
            <v>235.6</v>
          </cell>
          <cell r="S116">
            <v>0</v>
          </cell>
          <cell r="T116">
            <v>0</v>
          </cell>
          <cell r="U116">
            <v>0</v>
          </cell>
          <cell r="V116">
            <v>1799.9272330860206</v>
          </cell>
          <cell r="X116">
            <v>0</v>
          </cell>
          <cell r="Y116">
            <v>0</v>
          </cell>
          <cell r="Z116">
            <v>0</v>
          </cell>
          <cell r="AA116">
            <v>0</v>
          </cell>
          <cell r="AB116">
            <v>38231</v>
          </cell>
          <cell r="AC116">
            <v>38595</v>
          </cell>
        </row>
        <row r="117">
          <cell r="A117">
            <v>217</v>
          </cell>
          <cell r="B117">
            <v>9250</v>
          </cell>
          <cell r="C117">
            <v>31758</v>
          </cell>
          <cell r="D117" t="str">
            <v>RELIEF CRISIS MHMR SPECIALIST</v>
          </cell>
          <cell r="E117" t="str">
            <v>VEGA, VICTOR</v>
          </cell>
          <cell r="F117">
            <v>1</v>
          </cell>
          <cell r="G117">
            <v>7055.2</v>
          </cell>
          <cell r="H117">
            <v>1026.57</v>
          </cell>
          <cell r="I117">
            <v>8081.77</v>
          </cell>
          <cell r="J117">
            <v>0</v>
          </cell>
          <cell r="K117">
            <v>0</v>
          </cell>
          <cell r="L117">
            <v>0</v>
          </cell>
          <cell r="M117">
            <v>0</v>
          </cell>
          <cell r="N117">
            <v>0</v>
          </cell>
          <cell r="O117">
            <v>0</v>
          </cell>
          <cell r="P117">
            <v>0</v>
          </cell>
          <cell r="R117">
            <v>0</v>
          </cell>
          <cell r="S117">
            <v>0</v>
          </cell>
          <cell r="T117">
            <v>0</v>
          </cell>
          <cell r="U117">
            <v>0</v>
          </cell>
          <cell r="V117">
            <v>867.25</v>
          </cell>
          <cell r="X117">
            <v>0</v>
          </cell>
          <cell r="Y117">
            <v>0</v>
          </cell>
          <cell r="Z117">
            <v>0</v>
          </cell>
          <cell r="AA117">
            <v>0</v>
          </cell>
          <cell r="AB117">
            <v>38231</v>
          </cell>
          <cell r="AC117">
            <v>38595</v>
          </cell>
        </row>
        <row r="118">
          <cell r="A118">
            <v>217</v>
          </cell>
          <cell r="B118">
            <v>6269</v>
          </cell>
          <cell r="C118">
            <v>31758</v>
          </cell>
          <cell r="D118" t="str">
            <v>REHAB THERAPIST</v>
          </cell>
          <cell r="E118" t="str">
            <v>VEGA, VICTOR</v>
          </cell>
          <cell r="F118">
            <v>1</v>
          </cell>
          <cell r="G118">
            <v>8221.9406371681416</v>
          </cell>
          <cell r="H118">
            <v>1125.4025132743363</v>
          </cell>
          <cell r="I118">
            <v>9347.3431504424771</v>
          </cell>
          <cell r="J118">
            <v>0</v>
          </cell>
          <cell r="K118">
            <v>0</v>
          </cell>
          <cell r="L118">
            <v>0</v>
          </cell>
          <cell r="M118">
            <v>0</v>
          </cell>
          <cell r="N118">
            <v>0</v>
          </cell>
          <cell r="O118">
            <v>0</v>
          </cell>
          <cell r="P118">
            <v>0</v>
          </cell>
          <cell r="R118">
            <v>140.5</v>
          </cell>
          <cell r="S118">
            <v>0</v>
          </cell>
          <cell r="T118">
            <v>0</v>
          </cell>
          <cell r="U118">
            <v>0</v>
          </cell>
          <cell r="V118">
            <v>560.34234867256635</v>
          </cell>
          <cell r="X118">
            <v>0</v>
          </cell>
          <cell r="Y118">
            <v>0</v>
          </cell>
          <cell r="Z118">
            <v>0</v>
          </cell>
          <cell r="AA118">
            <v>0</v>
          </cell>
          <cell r="AB118">
            <v>38231</v>
          </cell>
          <cell r="AC118">
            <v>38595</v>
          </cell>
        </row>
        <row r="119">
          <cell r="A119">
            <v>217</v>
          </cell>
          <cell r="B119">
            <v>9260</v>
          </cell>
          <cell r="C119">
            <v>25925</v>
          </cell>
          <cell r="D119" t="str">
            <v>RELIEF CRISIS NURSES</v>
          </cell>
          <cell r="E119" t="str">
            <v>BERTRON, SAMUEL R.</v>
          </cell>
          <cell r="F119">
            <v>1</v>
          </cell>
          <cell r="G119">
            <v>19823.62</v>
          </cell>
          <cell r="H119">
            <v>2786.77</v>
          </cell>
          <cell r="I119">
            <v>22610.39</v>
          </cell>
          <cell r="J119">
            <v>0</v>
          </cell>
          <cell r="K119">
            <v>0</v>
          </cell>
          <cell r="L119">
            <v>0</v>
          </cell>
          <cell r="M119">
            <v>0</v>
          </cell>
          <cell r="N119">
            <v>0</v>
          </cell>
          <cell r="O119">
            <v>0</v>
          </cell>
          <cell r="P119">
            <v>0</v>
          </cell>
          <cell r="R119">
            <v>173.7</v>
          </cell>
          <cell r="S119">
            <v>0</v>
          </cell>
          <cell r="T119">
            <v>0</v>
          </cell>
          <cell r="U119">
            <v>0</v>
          </cell>
          <cell r="V119">
            <v>1291</v>
          </cell>
          <cell r="X119">
            <v>0</v>
          </cell>
          <cell r="Y119">
            <v>0</v>
          </cell>
          <cell r="Z119">
            <v>0</v>
          </cell>
          <cell r="AA119">
            <v>0</v>
          </cell>
          <cell r="AB119">
            <v>38231</v>
          </cell>
          <cell r="AC119">
            <v>38595</v>
          </cell>
        </row>
        <row r="120">
          <cell r="A120">
            <v>217</v>
          </cell>
          <cell r="B120">
            <v>-1</v>
          </cell>
          <cell r="C120">
            <v>1240</v>
          </cell>
          <cell r="D120" t="str">
            <v>Unknown</v>
          </cell>
          <cell r="E120" t="str">
            <v>WEBB, DEBORAH</v>
          </cell>
          <cell r="F120">
            <v>0</v>
          </cell>
          <cell r="G120">
            <v>0</v>
          </cell>
          <cell r="H120">
            <v>0</v>
          </cell>
          <cell r="I120">
            <v>0</v>
          </cell>
          <cell r="J120">
            <v>0</v>
          </cell>
          <cell r="K120">
            <v>0</v>
          </cell>
          <cell r="L120">
            <v>0</v>
          </cell>
          <cell r="M120">
            <v>0</v>
          </cell>
          <cell r="N120">
            <v>0</v>
          </cell>
          <cell r="O120">
            <v>0</v>
          </cell>
          <cell r="P120">
            <v>0</v>
          </cell>
          <cell r="Q120">
            <v>0</v>
          </cell>
          <cell r="R120">
            <v>0.5</v>
          </cell>
          <cell r="S120">
            <v>0</v>
          </cell>
          <cell r="T120">
            <v>0</v>
          </cell>
          <cell r="U120">
            <v>0</v>
          </cell>
          <cell r="V120">
            <v>0</v>
          </cell>
          <cell r="W120">
            <v>0</v>
          </cell>
          <cell r="X120">
            <v>0</v>
          </cell>
          <cell r="Y120">
            <v>0</v>
          </cell>
          <cell r="Z120">
            <v>0</v>
          </cell>
          <cell r="AA120">
            <v>0</v>
          </cell>
          <cell r="AB120">
            <v>38231</v>
          </cell>
          <cell r="AC120">
            <v>38595</v>
          </cell>
        </row>
        <row r="121">
          <cell r="A121">
            <v>217</v>
          </cell>
          <cell r="B121">
            <v>5400</v>
          </cell>
          <cell r="C121">
            <v>33233</v>
          </cell>
          <cell r="D121" t="str">
            <v>MHMR SPECIALIST</v>
          </cell>
          <cell r="E121" t="str">
            <v>VELA, ERIC V</v>
          </cell>
          <cell r="F121">
            <v>1</v>
          </cell>
          <cell r="G121">
            <v>19125.089012972363</v>
          </cell>
          <cell r="H121">
            <v>2750.5371764501715</v>
          </cell>
          <cell r="I121">
            <v>21875.626189422535</v>
          </cell>
          <cell r="J121">
            <v>0</v>
          </cell>
          <cell r="K121">
            <v>0</v>
          </cell>
          <cell r="L121">
            <v>0</v>
          </cell>
          <cell r="M121">
            <v>0</v>
          </cell>
          <cell r="N121">
            <v>0</v>
          </cell>
          <cell r="O121">
            <v>0</v>
          </cell>
          <cell r="P121">
            <v>0</v>
          </cell>
          <cell r="R121">
            <v>227.26</v>
          </cell>
          <cell r="S121">
            <v>0</v>
          </cell>
          <cell r="T121">
            <v>0</v>
          </cell>
          <cell r="U121">
            <v>0</v>
          </cell>
          <cell r="V121">
            <v>2065.1492551000042</v>
          </cell>
          <cell r="X121">
            <v>0</v>
          </cell>
          <cell r="Y121">
            <v>0</v>
          </cell>
          <cell r="Z121">
            <v>0</v>
          </cell>
          <cell r="AA121">
            <v>0</v>
          </cell>
          <cell r="AB121">
            <v>38231</v>
          </cell>
          <cell r="AC121">
            <v>38595</v>
          </cell>
        </row>
        <row r="122">
          <cell r="A122">
            <v>244</v>
          </cell>
          <cell r="B122">
            <v>-1</v>
          </cell>
          <cell r="C122">
            <v>0</v>
          </cell>
          <cell r="D122" t="str">
            <v>Unknown</v>
          </cell>
          <cell r="E122" t="str">
            <v>Bed Day</v>
          </cell>
          <cell r="F122">
            <v>0</v>
          </cell>
          <cell r="G122">
            <v>0</v>
          </cell>
          <cell r="H122">
            <v>0</v>
          </cell>
          <cell r="I122">
            <v>0</v>
          </cell>
          <cell r="J122">
            <v>0</v>
          </cell>
          <cell r="K122">
            <v>0</v>
          </cell>
          <cell r="L122">
            <v>0</v>
          </cell>
          <cell r="M122">
            <v>0</v>
          </cell>
          <cell r="N122">
            <v>0</v>
          </cell>
          <cell r="O122">
            <v>0</v>
          </cell>
          <cell r="P122">
            <v>0</v>
          </cell>
          <cell r="Q122">
            <v>0</v>
          </cell>
          <cell r="R122">
            <v>244416</v>
          </cell>
          <cell r="S122">
            <v>0</v>
          </cell>
          <cell r="T122">
            <v>0</v>
          </cell>
          <cell r="U122">
            <v>0</v>
          </cell>
          <cell r="V122">
            <v>0</v>
          </cell>
          <cell r="W122">
            <v>0</v>
          </cell>
          <cell r="X122">
            <v>0</v>
          </cell>
          <cell r="Y122">
            <v>0</v>
          </cell>
          <cell r="Z122">
            <v>0</v>
          </cell>
          <cell r="AA122">
            <v>0</v>
          </cell>
          <cell r="AB122">
            <v>38231</v>
          </cell>
          <cell r="AC122">
            <v>38595</v>
          </cell>
        </row>
        <row r="123">
          <cell r="A123">
            <v>248</v>
          </cell>
          <cell r="B123">
            <v>5481</v>
          </cell>
          <cell r="C123">
            <v>33116</v>
          </cell>
          <cell r="D123" t="str">
            <v>CASE MANAGER</v>
          </cell>
          <cell r="E123" t="str">
            <v>MARTIN, STACY J</v>
          </cell>
          <cell r="F123">
            <v>1</v>
          </cell>
          <cell r="G123">
            <v>10316.879259083353</v>
          </cell>
          <cell r="H123">
            <v>3253.1491427214442</v>
          </cell>
          <cell r="I123">
            <v>13570.028401804797</v>
          </cell>
          <cell r="J123">
            <v>0</v>
          </cell>
          <cell r="K123">
            <v>0</v>
          </cell>
          <cell r="L123">
            <v>0</v>
          </cell>
          <cell r="M123">
            <v>0</v>
          </cell>
          <cell r="N123">
            <v>0</v>
          </cell>
          <cell r="O123">
            <v>0</v>
          </cell>
          <cell r="P123">
            <v>0</v>
          </cell>
          <cell r="R123">
            <v>206.8</v>
          </cell>
          <cell r="S123">
            <v>0</v>
          </cell>
          <cell r="T123">
            <v>0</v>
          </cell>
          <cell r="U123">
            <v>0</v>
          </cell>
          <cell r="V123">
            <v>679.01402479221088</v>
          </cell>
          <cell r="X123">
            <v>0</v>
          </cell>
          <cell r="Y123">
            <v>0</v>
          </cell>
          <cell r="Z123">
            <v>0</v>
          </cell>
          <cell r="AA123">
            <v>0</v>
          </cell>
          <cell r="AB123">
            <v>38231</v>
          </cell>
          <cell r="AC123">
            <v>38595</v>
          </cell>
        </row>
        <row r="124">
          <cell r="A124">
            <v>248</v>
          </cell>
          <cell r="B124">
            <v>-1</v>
          </cell>
          <cell r="C124">
            <v>33713</v>
          </cell>
          <cell r="D124" t="str">
            <v>Unknown</v>
          </cell>
          <cell r="E124" t="str">
            <v>BENNETT, PAMELA A</v>
          </cell>
          <cell r="F124">
            <v>0</v>
          </cell>
          <cell r="G124">
            <v>138.70318860244268</v>
          </cell>
          <cell r="H124">
            <v>45.02993554952522</v>
          </cell>
          <cell r="I124">
            <v>183.7331241519679</v>
          </cell>
          <cell r="J124">
            <v>0</v>
          </cell>
          <cell r="K124">
            <v>0</v>
          </cell>
          <cell r="L124">
            <v>0</v>
          </cell>
          <cell r="M124">
            <v>0</v>
          </cell>
          <cell r="N124">
            <v>0</v>
          </cell>
          <cell r="O124">
            <v>0</v>
          </cell>
          <cell r="P124">
            <v>0</v>
          </cell>
          <cell r="Q124">
            <v>0</v>
          </cell>
          <cell r="R124">
            <v>4.25</v>
          </cell>
          <cell r="S124">
            <v>0</v>
          </cell>
          <cell r="T124">
            <v>0</v>
          </cell>
          <cell r="U124">
            <v>0</v>
          </cell>
          <cell r="V124">
            <v>8.9165145861601331</v>
          </cell>
          <cell r="W124">
            <v>0</v>
          </cell>
          <cell r="X124">
            <v>0</v>
          </cell>
          <cell r="Y124">
            <v>0</v>
          </cell>
          <cell r="Z124">
            <v>0</v>
          </cell>
          <cell r="AA124">
            <v>0</v>
          </cell>
          <cell r="AB124">
            <v>38231</v>
          </cell>
          <cell r="AC124">
            <v>38595</v>
          </cell>
        </row>
        <row r="125">
          <cell r="A125">
            <v>248</v>
          </cell>
          <cell r="B125">
            <v>4896</v>
          </cell>
          <cell r="C125">
            <v>30066</v>
          </cell>
          <cell r="D125" t="str">
            <v>ASSOC MEDICAL DIR</v>
          </cell>
          <cell r="E125" t="str">
            <v>BACH, RUSSELL MD</v>
          </cell>
          <cell r="F125">
            <v>0.05</v>
          </cell>
          <cell r="G125">
            <v>3431.6272673244566</v>
          </cell>
          <cell r="H125">
            <v>641.58209321797381</v>
          </cell>
          <cell r="I125">
            <v>4073.2093605424307</v>
          </cell>
          <cell r="J125">
            <v>0</v>
          </cell>
          <cell r="K125">
            <v>0</v>
          </cell>
          <cell r="L125">
            <v>0</v>
          </cell>
          <cell r="M125">
            <v>0</v>
          </cell>
          <cell r="N125">
            <v>0</v>
          </cell>
          <cell r="O125">
            <v>0</v>
          </cell>
          <cell r="P125">
            <v>0</v>
          </cell>
          <cell r="R125">
            <v>24.06</v>
          </cell>
          <cell r="S125">
            <v>0</v>
          </cell>
          <cell r="T125">
            <v>0</v>
          </cell>
          <cell r="U125">
            <v>0</v>
          </cell>
          <cell r="V125">
            <v>53.404387493227816</v>
          </cell>
          <cell r="X125">
            <v>0</v>
          </cell>
          <cell r="Y125">
            <v>0</v>
          </cell>
          <cell r="Z125">
            <v>0</v>
          </cell>
          <cell r="AA125">
            <v>0</v>
          </cell>
          <cell r="AB125">
            <v>38231</v>
          </cell>
          <cell r="AC125">
            <v>38595</v>
          </cell>
        </row>
        <row r="126">
          <cell r="A126">
            <v>249</v>
          </cell>
          <cell r="B126">
            <v>5502</v>
          </cell>
          <cell r="C126">
            <v>33549</v>
          </cell>
          <cell r="D126" t="str">
            <v>CASEWORKER III</v>
          </cell>
          <cell r="E126" t="str">
            <v>HALL, JON SCOTT</v>
          </cell>
          <cell r="F126">
            <v>0.75</v>
          </cell>
          <cell r="G126">
            <v>3541.9804563195003</v>
          </cell>
          <cell r="H126">
            <v>1014.5096599657816</v>
          </cell>
          <cell r="I126">
            <v>4556.4901162852821</v>
          </cell>
          <cell r="J126">
            <v>0</v>
          </cell>
          <cell r="K126">
            <v>0</v>
          </cell>
          <cell r="L126">
            <v>0</v>
          </cell>
          <cell r="M126">
            <v>0</v>
          </cell>
          <cell r="N126">
            <v>0</v>
          </cell>
          <cell r="O126">
            <v>0</v>
          </cell>
          <cell r="P126">
            <v>0</v>
          </cell>
          <cell r="R126">
            <v>79.019999999999897</v>
          </cell>
          <cell r="S126">
            <v>0</v>
          </cell>
          <cell r="T126">
            <v>0</v>
          </cell>
          <cell r="U126">
            <v>0</v>
          </cell>
          <cell r="V126">
            <v>219.6878518177927</v>
          </cell>
          <cell r="X126">
            <v>0</v>
          </cell>
          <cell r="Y126">
            <v>0</v>
          </cell>
          <cell r="Z126">
            <v>0</v>
          </cell>
          <cell r="AA126">
            <v>0</v>
          </cell>
          <cell r="AB126">
            <v>38231</v>
          </cell>
          <cell r="AC126">
            <v>38595</v>
          </cell>
        </row>
        <row r="127">
          <cell r="A127">
            <v>249</v>
          </cell>
          <cell r="B127">
            <v>5503</v>
          </cell>
          <cell r="C127">
            <v>22691</v>
          </cell>
          <cell r="D127" t="str">
            <v>THERAPIST</v>
          </cell>
          <cell r="E127" t="str">
            <v>WEILER, SHIRLEY A.</v>
          </cell>
          <cell r="F127">
            <v>1</v>
          </cell>
          <cell r="G127">
            <v>5730.0753178043751</v>
          </cell>
          <cell r="H127">
            <v>1648.8271897263439</v>
          </cell>
          <cell r="I127">
            <v>7378.902507530719</v>
          </cell>
          <cell r="J127">
            <v>0</v>
          </cell>
          <cell r="K127">
            <v>0</v>
          </cell>
          <cell r="L127">
            <v>0</v>
          </cell>
          <cell r="M127">
            <v>0</v>
          </cell>
          <cell r="N127">
            <v>0</v>
          </cell>
          <cell r="O127">
            <v>0</v>
          </cell>
          <cell r="P127">
            <v>0</v>
          </cell>
          <cell r="R127">
            <v>143.28666666666666</v>
          </cell>
          <cell r="S127">
            <v>0</v>
          </cell>
          <cell r="T127">
            <v>0</v>
          </cell>
          <cell r="U127">
            <v>0</v>
          </cell>
          <cell r="V127">
            <v>356.21570489456985</v>
          </cell>
          <cell r="X127">
            <v>0</v>
          </cell>
          <cell r="Y127">
            <v>0</v>
          </cell>
          <cell r="Z127">
            <v>0</v>
          </cell>
          <cell r="AA127">
            <v>0</v>
          </cell>
          <cell r="AB127">
            <v>38231</v>
          </cell>
          <cell r="AC127">
            <v>38595</v>
          </cell>
        </row>
        <row r="128">
          <cell r="A128">
            <v>249</v>
          </cell>
          <cell r="B128">
            <v>-1</v>
          </cell>
          <cell r="C128">
            <v>33224</v>
          </cell>
          <cell r="D128" t="str">
            <v>Unknown</v>
          </cell>
          <cell r="E128" t="str">
            <v>METCALFE, RICHARD</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38231</v>
          </cell>
          <cell r="AC128">
            <v>38595</v>
          </cell>
        </row>
        <row r="129">
          <cell r="A129">
            <v>249</v>
          </cell>
          <cell r="B129">
            <v>-1</v>
          </cell>
          <cell r="C129">
            <v>34567</v>
          </cell>
          <cell r="D129" t="str">
            <v>Unknown</v>
          </cell>
          <cell r="E129" t="str">
            <v>VAN NORMAN, JAMES MD</v>
          </cell>
          <cell r="F129">
            <v>0</v>
          </cell>
          <cell r="G129">
            <v>2575.9458859586607</v>
          </cell>
          <cell r="H129">
            <v>431.55637633642209</v>
          </cell>
          <cell r="I129">
            <v>3007.5022622950828</v>
          </cell>
          <cell r="J129">
            <v>0</v>
          </cell>
          <cell r="K129">
            <v>0</v>
          </cell>
          <cell r="L129">
            <v>0</v>
          </cell>
          <cell r="M129">
            <v>0</v>
          </cell>
          <cell r="N129">
            <v>0</v>
          </cell>
          <cell r="O129">
            <v>0</v>
          </cell>
          <cell r="P129">
            <v>0</v>
          </cell>
          <cell r="Q129">
            <v>0</v>
          </cell>
          <cell r="R129">
            <v>8.19</v>
          </cell>
          <cell r="S129">
            <v>0</v>
          </cell>
          <cell r="T129">
            <v>0</v>
          </cell>
          <cell r="U129">
            <v>0</v>
          </cell>
          <cell r="V129">
            <v>33.390402337847476</v>
          </cell>
          <cell r="W129">
            <v>0</v>
          </cell>
          <cell r="X129">
            <v>0</v>
          </cell>
          <cell r="Y129">
            <v>0</v>
          </cell>
          <cell r="Z129">
            <v>0</v>
          </cell>
          <cell r="AA129">
            <v>0</v>
          </cell>
          <cell r="AB129">
            <v>38231</v>
          </cell>
          <cell r="AC129">
            <v>38595</v>
          </cell>
        </row>
        <row r="130">
          <cell r="A130">
            <v>251</v>
          </cell>
          <cell r="B130">
            <v>-1</v>
          </cell>
          <cell r="C130">
            <v>33216</v>
          </cell>
          <cell r="D130" t="str">
            <v>Unknown</v>
          </cell>
          <cell r="E130" t="str">
            <v>BRANDIMARTE, DANI MITCHELL</v>
          </cell>
          <cell r="F130">
            <v>0</v>
          </cell>
          <cell r="G130">
            <v>387.03167571697998</v>
          </cell>
          <cell r="H130">
            <v>139.62003999479742</v>
          </cell>
          <cell r="I130">
            <v>526.65171571177734</v>
          </cell>
          <cell r="J130">
            <v>0</v>
          </cell>
          <cell r="K130">
            <v>0</v>
          </cell>
          <cell r="L130">
            <v>0</v>
          </cell>
          <cell r="M130">
            <v>0</v>
          </cell>
          <cell r="N130">
            <v>0</v>
          </cell>
          <cell r="O130">
            <v>0</v>
          </cell>
          <cell r="P130">
            <v>0</v>
          </cell>
          <cell r="Q130">
            <v>0</v>
          </cell>
          <cell r="R130">
            <v>8.59</v>
          </cell>
          <cell r="S130">
            <v>0</v>
          </cell>
          <cell r="T130">
            <v>0</v>
          </cell>
          <cell r="U130">
            <v>0</v>
          </cell>
          <cell r="V130">
            <v>27.461926107173053</v>
          </cell>
          <cell r="W130">
            <v>0</v>
          </cell>
          <cell r="X130">
            <v>0</v>
          </cell>
          <cell r="Y130">
            <v>0</v>
          </cell>
          <cell r="Z130">
            <v>0</v>
          </cell>
          <cell r="AA130">
            <v>0</v>
          </cell>
          <cell r="AB130">
            <v>38231</v>
          </cell>
          <cell r="AC130">
            <v>38595</v>
          </cell>
        </row>
        <row r="131">
          <cell r="A131">
            <v>251</v>
          </cell>
          <cell r="B131">
            <v>-1</v>
          </cell>
          <cell r="C131">
            <v>33148</v>
          </cell>
          <cell r="D131" t="str">
            <v>Unknown</v>
          </cell>
          <cell r="E131" t="str">
            <v>DOLE, ROBERT</v>
          </cell>
          <cell r="F131">
            <v>0</v>
          </cell>
          <cell r="G131">
            <v>81.7743040256359</v>
          </cell>
          <cell r="H131">
            <v>16.599992489485281</v>
          </cell>
          <cell r="I131">
            <v>98.374296515121188</v>
          </cell>
          <cell r="J131">
            <v>0</v>
          </cell>
          <cell r="K131">
            <v>0</v>
          </cell>
          <cell r="L131">
            <v>0</v>
          </cell>
          <cell r="M131">
            <v>0</v>
          </cell>
          <cell r="N131">
            <v>0</v>
          </cell>
          <cell r="O131">
            <v>0</v>
          </cell>
          <cell r="P131">
            <v>0</v>
          </cell>
          <cell r="Q131">
            <v>0</v>
          </cell>
          <cell r="R131">
            <v>1.1000000000000001</v>
          </cell>
          <cell r="S131">
            <v>0</v>
          </cell>
          <cell r="T131">
            <v>0</v>
          </cell>
          <cell r="U131">
            <v>0</v>
          </cell>
          <cell r="V131">
            <v>3.8837721810534753</v>
          </cell>
          <cell r="W131">
            <v>0</v>
          </cell>
          <cell r="X131">
            <v>0</v>
          </cell>
          <cell r="Y131">
            <v>0</v>
          </cell>
          <cell r="Z131">
            <v>0</v>
          </cell>
          <cell r="AA131">
            <v>0</v>
          </cell>
          <cell r="AB131">
            <v>38231</v>
          </cell>
          <cell r="AC131">
            <v>38595</v>
          </cell>
        </row>
        <row r="132">
          <cell r="A132">
            <v>251</v>
          </cell>
          <cell r="B132">
            <v>-1</v>
          </cell>
          <cell r="C132">
            <v>33020</v>
          </cell>
          <cell r="D132" t="str">
            <v>Unknown</v>
          </cell>
          <cell r="E132" t="str">
            <v>OBRIEN, GARY</v>
          </cell>
          <cell r="F132">
            <v>0</v>
          </cell>
          <cell r="G132">
            <v>42.449784782645921</v>
          </cell>
          <cell r="H132">
            <v>11.336210191627224</v>
          </cell>
          <cell r="I132">
            <v>53.785994974273144</v>
          </cell>
          <cell r="J132">
            <v>0</v>
          </cell>
          <cell r="K132">
            <v>0</v>
          </cell>
          <cell r="L132">
            <v>0</v>
          </cell>
          <cell r="M132">
            <v>0</v>
          </cell>
          <cell r="N132">
            <v>0</v>
          </cell>
          <cell r="O132">
            <v>0</v>
          </cell>
          <cell r="P132">
            <v>0</v>
          </cell>
          <cell r="Q132">
            <v>0</v>
          </cell>
          <cell r="R132">
            <v>0.82</v>
          </cell>
          <cell r="S132">
            <v>0</v>
          </cell>
          <cell r="T132">
            <v>0</v>
          </cell>
          <cell r="U132">
            <v>0</v>
          </cell>
          <cell r="V132">
            <v>2.361890579326146</v>
          </cell>
          <cell r="W132">
            <v>0</v>
          </cell>
          <cell r="X132">
            <v>0</v>
          </cell>
          <cell r="Y132">
            <v>0</v>
          </cell>
          <cell r="Z132">
            <v>0</v>
          </cell>
          <cell r="AA132">
            <v>0</v>
          </cell>
          <cell r="AB132">
            <v>38231</v>
          </cell>
          <cell r="AC132">
            <v>38595</v>
          </cell>
        </row>
        <row r="133">
          <cell r="A133">
            <v>251</v>
          </cell>
          <cell r="B133">
            <v>-1</v>
          </cell>
          <cell r="C133">
            <v>32857</v>
          </cell>
          <cell r="D133" t="str">
            <v>Unknown</v>
          </cell>
          <cell r="E133" t="str">
            <v>DUNSTERVILLE, THERESA</v>
          </cell>
          <cell r="F133">
            <v>0</v>
          </cell>
          <cell r="G133">
            <v>41.141593117589373</v>
          </cell>
          <cell r="H133">
            <v>13.070139074618883</v>
          </cell>
          <cell r="I133">
            <v>54.21173219220826</v>
          </cell>
          <cell r="J133">
            <v>0</v>
          </cell>
          <cell r="K133">
            <v>0</v>
          </cell>
          <cell r="L133">
            <v>0</v>
          </cell>
          <cell r="M133">
            <v>0</v>
          </cell>
          <cell r="N133">
            <v>0</v>
          </cell>
          <cell r="O133">
            <v>0</v>
          </cell>
          <cell r="P133">
            <v>0</v>
          </cell>
          <cell r="Q133">
            <v>0</v>
          </cell>
          <cell r="R133">
            <v>0.25</v>
          </cell>
          <cell r="S133">
            <v>0</v>
          </cell>
          <cell r="T133">
            <v>0</v>
          </cell>
          <cell r="U133">
            <v>0</v>
          </cell>
          <cell r="V133">
            <v>2.8316633235267896</v>
          </cell>
          <cell r="W133">
            <v>0</v>
          </cell>
          <cell r="X133">
            <v>0</v>
          </cell>
          <cell r="Y133">
            <v>0</v>
          </cell>
          <cell r="Z133">
            <v>0</v>
          </cell>
          <cell r="AA133">
            <v>0</v>
          </cell>
          <cell r="AB133">
            <v>38231</v>
          </cell>
          <cell r="AC133">
            <v>38595</v>
          </cell>
        </row>
        <row r="134">
          <cell r="A134">
            <v>251</v>
          </cell>
          <cell r="B134">
            <v>-1</v>
          </cell>
          <cell r="C134">
            <v>32697</v>
          </cell>
          <cell r="D134" t="str">
            <v>Unknown</v>
          </cell>
          <cell r="E134" t="str">
            <v>HANSEN, JAMES D.</v>
          </cell>
          <cell r="F134">
            <v>0</v>
          </cell>
          <cell r="G134">
            <v>0</v>
          </cell>
          <cell r="H134">
            <v>0</v>
          </cell>
          <cell r="I134">
            <v>0</v>
          </cell>
          <cell r="J134">
            <v>0</v>
          </cell>
          <cell r="K134">
            <v>0</v>
          </cell>
          <cell r="L134">
            <v>0</v>
          </cell>
          <cell r="M134">
            <v>0</v>
          </cell>
          <cell r="N134">
            <v>0</v>
          </cell>
          <cell r="O134">
            <v>0</v>
          </cell>
          <cell r="P134">
            <v>0</v>
          </cell>
          <cell r="Q134">
            <v>0</v>
          </cell>
          <cell r="R134">
            <v>4</v>
          </cell>
          <cell r="S134">
            <v>0</v>
          </cell>
          <cell r="T134">
            <v>0</v>
          </cell>
          <cell r="U134">
            <v>0</v>
          </cell>
          <cell r="V134">
            <v>0</v>
          </cell>
          <cell r="W134">
            <v>0</v>
          </cell>
          <cell r="X134">
            <v>0</v>
          </cell>
          <cell r="Y134">
            <v>0</v>
          </cell>
          <cell r="Z134">
            <v>0</v>
          </cell>
          <cell r="AA134">
            <v>0</v>
          </cell>
          <cell r="AB134">
            <v>38231</v>
          </cell>
          <cell r="AC134">
            <v>38595</v>
          </cell>
        </row>
        <row r="135">
          <cell r="A135">
            <v>251</v>
          </cell>
          <cell r="B135">
            <v>5424</v>
          </cell>
          <cell r="C135">
            <v>33638</v>
          </cell>
          <cell r="D135" t="str">
            <v>REHAB SPECIALIST</v>
          </cell>
          <cell r="E135" t="str">
            <v>SANU, SALENA</v>
          </cell>
          <cell r="F135">
            <v>1</v>
          </cell>
          <cell r="G135">
            <v>478.53</v>
          </cell>
          <cell r="H135">
            <v>81.12</v>
          </cell>
          <cell r="I135">
            <v>559.65</v>
          </cell>
          <cell r="J135">
            <v>0</v>
          </cell>
          <cell r="K135">
            <v>0</v>
          </cell>
          <cell r="L135">
            <v>0</v>
          </cell>
          <cell r="M135">
            <v>0</v>
          </cell>
          <cell r="N135">
            <v>0</v>
          </cell>
          <cell r="O135">
            <v>0</v>
          </cell>
          <cell r="P135">
            <v>0</v>
          </cell>
          <cell r="R135">
            <v>2.7</v>
          </cell>
          <cell r="S135">
            <v>0</v>
          </cell>
          <cell r="T135">
            <v>0</v>
          </cell>
          <cell r="U135">
            <v>0</v>
          </cell>
          <cell r="V135">
            <v>49.215499999999999</v>
          </cell>
          <cell r="X135">
            <v>0</v>
          </cell>
          <cell r="Y135">
            <v>0</v>
          </cell>
          <cell r="Z135">
            <v>0</v>
          </cell>
          <cell r="AA135">
            <v>0</v>
          </cell>
          <cell r="AB135">
            <v>38231</v>
          </cell>
          <cell r="AC135">
            <v>38595</v>
          </cell>
        </row>
        <row r="136">
          <cell r="A136">
            <v>251</v>
          </cell>
          <cell r="B136">
            <v>5432</v>
          </cell>
          <cell r="C136">
            <v>33596</v>
          </cell>
          <cell r="D136" t="str">
            <v>CASE MANAGER</v>
          </cell>
          <cell r="E136" t="str">
            <v>FLORES, ELIZABETH</v>
          </cell>
          <cell r="F136">
            <v>1</v>
          </cell>
          <cell r="G136">
            <v>22531.634781433324</v>
          </cell>
          <cell r="H136">
            <v>7328.060675382997</v>
          </cell>
          <cell r="I136">
            <v>29859.69545681632</v>
          </cell>
          <cell r="J136">
            <v>0</v>
          </cell>
          <cell r="K136">
            <v>0</v>
          </cell>
          <cell r="L136">
            <v>0</v>
          </cell>
          <cell r="M136">
            <v>0</v>
          </cell>
          <cell r="N136">
            <v>0</v>
          </cell>
          <cell r="O136">
            <v>0</v>
          </cell>
          <cell r="P136">
            <v>0</v>
          </cell>
          <cell r="R136">
            <v>911.18000000000495</v>
          </cell>
          <cell r="S136">
            <v>0</v>
          </cell>
          <cell r="T136">
            <v>0</v>
          </cell>
          <cell r="U136">
            <v>0</v>
          </cell>
          <cell r="V136">
            <v>1498.1543396708478</v>
          </cell>
          <cell r="X136">
            <v>0</v>
          </cell>
          <cell r="Y136">
            <v>0</v>
          </cell>
          <cell r="Z136">
            <v>0</v>
          </cell>
          <cell r="AA136">
            <v>0</v>
          </cell>
          <cell r="AB136">
            <v>38231</v>
          </cell>
          <cell r="AC136">
            <v>38595</v>
          </cell>
        </row>
        <row r="137">
          <cell r="A137">
            <v>251</v>
          </cell>
          <cell r="B137">
            <v>5495</v>
          </cell>
          <cell r="C137">
            <v>33300</v>
          </cell>
          <cell r="D137" t="str">
            <v>REHAB SPECIALIST</v>
          </cell>
          <cell r="E137" t="str">
            <v>BAKER, BROOKS</v>
          </cell>
          <cell r="F137">
            <v>1</v>
          </cell>
          <cell r="G137">
            <v>17608.971339602042</v>
          </cell>
          <cell r="H137">
            <v>5523.8101989794777</v>
          </cell>
          <cell r="I137">
            <v>23132.781538581519</v>
          </cell>
          <cell r="J137">
            <v>0</v>
          </cell>
          <cell r="K137">
            <v>0</v>
          </cell>
          <cell r="L137">
            <v>0</v>
          </cell>
          <cell r="M137">
            <v>0</v>
          </cell>
          <cell r="N137">
            <v>0</v>
          </cell>
          <cell r="O137">
            <v>0</v>
          </cell>
          <cell r="P137">
            <v>0</v>
          </cell>
          <cell r="R137">
            <v>553.80999999999995</v>
          </cell>
          <cell r="S137">
            <v>0</v>
          </cell>
          <cell r="T137">
            <v>0</v>
          </cell>
          <cell r="U137">
            <v>0</v>
          </cell>
          <cell r="V137">
            <v>1283.9847735555604</v>
          </cell>
          <cell r="X137">
            <v>0</v>
          </cell>
          <cell r="Y137">
            <v>0</v>
          </cell>
          <cell r="Z137">
            <v>0</v>
          </cell>
          <cell r="AA137">
            <v>0</v>
          </cell>
          <cell r="AB137">
            <v>38231</v>
          </cell>
          <cell r="AC137">
            <v>38595</v>
          </cell>
        </row>
        <row r="138">
          <cell r="A138">
            <v>251</v>
          </cell>
          <cell r="B138">
            <v>5962</v>
          </cell>
          <cell r="C138">
            <v>33224</v>
          </cell>
          <cell r="D138" t="str">
            <v>RN</v>
          </cell>
          <cell r="E138" t="str">
            <v>METCALFE, RICHARD</v>
          </cell>
          <cell r="F138">
            <v>1</v>
          </cell>
          <cell r="G138">
            <v>40709.654444116321</v>
          </cell>
          <cell r="H138">
            <v>9536.5138283156411</v>
          </cell>
          <cell r="I138">
            <v>50246.168272431962</v>
          </cell>
          <cell r="J138">
            <v>0</v>
          </cell>
          <cell r="K138">
            <v>0</v>
          </cell>
          <cell r="L138">
            <v>0</v>
          </cell>
          <cell r="M138">
            <v>0</v>
          </cell>
          <cell r="N138">
            <v>0</v>
          </cell>
          <cell r="O138">
            <v>0</v>
          </cell>
          <cell r="P138">
            <v>0</v>
          </cell>
          <cell r="R138">
            <v>1275.52</v>
          </cell>
          <cell r="S138">
            <v>0</v>
          </cell>
          <cell r="T138">
            <v>0</v>
          </cell>
          <cell r="U138">
            <v>0</v>
          </cell>
          <cell r="V138">
            <v>2061.7997019039772</v>
          </cell>
          <cell r="X138">
            <v>0</v>
          </cell>
          <cell r="Y138">
            <v>0</v>
          </cell>
          <cell r="Z138">
            <v>0</v>
          </cell>
          <cell r="AA138">
            <v>0</v>
          </cell>
          <cell r="AB138">
            <v>38231</v>
          </cell>
          <cell r="AC138">
            <v>38595</v>
          </cell>
        </row>
        <row r="139">
          <cell r="A139">
            <v>251</v>
          </cell>
          <cell r="B139">
            <v>5488</v>
          </cell>
          <cell r="C139">
            <v>32216</v>
          </cell>
          <cell r="D139" t="str">
            <v>RN</v>
          </cell>
          <cell r="E139" t="str">
            <v>SHELBY, SHEILA</v>
          </cell>
          <cell r="F139">
            <v>1</v>
          </cell>
          <cell r="G139">
            <v>114.69737065080224</v>
          </cell>
          <cell r="H139">
            <v>35.63514963043086</v>
          </cell>
          <cell r="I139">
            <v>150.33252028123309</v>
          </cell>
          <cell r="J139">
            <v>0</v>
          </cell>
          <cell r="K139">
            <v>0</v>
          </cell>
          <cell r="L139">
            <v>0</v>
          </cell>
          <cell r="M139">
            <v>0</v>
          </cell>
          <cell r="N139">
            <v>0</v>
          </cell>
          <cell r="O139">
            <v>0</v>
          </cell>
          <cell r="P139">
            <v>0</v>
          </cell>
          <cell r="R139">
            <v>2.46</v>
          </cell>
          <cell r="S139">
            <v>0</v>
          </cell>
          <cell r="T139">
            <v>0</v>
          </cell>
          <cell r="U139">
            <v>0</v>
          </cell>
          <cell r="V139">
            <v>7.6870409951325049</v>
          </cell>
          <cell r="X139">
            <v>0</v>
          </cell>
          <cell r="Y139">
            <v>0</v>
          </cell>
          <cell r="Z139">
            <v>0</v>
          </cell>
          <cell r="AA139">
            <v>0</v>
          </cell>
          <cell r="AB139">
            <v>38231</v>
          </cell>
          <cell r="AC139">
            <v>38595</v>
          </cell>
        </row>
        <row r="140">
          <cell r="A140">
            <v>251</v>
          </cell>
          <cell r="B140">
            <v>5854</v>
          </cell>
          <cell r="C140">
            <v>33574</v>
          </cell>
          <cell r="D140" t="str">
            <v>CASE MANAGER</v>
          </cell>
          <cell r="E140" t="str">
            <v>SNEED, BELVIN</v>
          </cell>
          <cell r="F140">
            <v>1</v>
          </cell>
          <cell r="G140">
            <v>21952.317456405286</v>
          </cell>
          <cell r="H140">
            <v>6758.8907198589741</v>
          </cell>
          <cell r="I140">
            <v>28711.208176264259</v>
          </cell>
          <cell r="J140">
            <v>0</v>
          </cell>
          <cell r="K140">
            <v>0</v>
          </cell>
          <cell r="L140">
            <v>0</v>
          </cell>
          <cell r="M140">
            <v>0</v>
          </cell>
          <cell r="N140">
            <v>0</v>
          </cell>
          <cell r="O140">
            <v>0</v>
          </cell>
          <cell r="P140">
            <v>0</v>
          </cell>
          <cell r="R140">
            <v>889.54000000000997</v>
          </cell>
          <cell r="S140">
            <v>0</v>
          </cell>
          <cell r="T140">
            <v>0</v>
          </cell>
          <cell r="U140">
            <v>0</v>
          </cell>
          <cell r="V140">
            <v>1614.8334860374623</v>
          </cell>
          <cell r="X140">
            <v>0</v>
          </cell>
          <cell r="Y140">
            <v>0</v>
          </cell>
          <cell r="Z140">
            <v>0</v>
          </cell>
          <cell r="AA140">
            <v>0</v>
          </cell>
          <cell r="AB140">
            <v>38231</v>
          </cell>
          <cell r="AC140">
            <v>38595</v>
          </cell>
        </row>
        <row r="141">
          <cell r="A141">
            <v>251</v>
          </cell>
          <cell r="B141">
            <v>-1</v>
          </cell>
          <cell r="C141">
            <v>33539</v>
          </cell>
          <cell r="D141" t="str">
            <v>Unknown</v>
          </cell>
          <cell r="E141" t="str">
            <v>SHERO, SUZANNE V</v>
          </cell>
          <cell r="F141">
            <v>0</v>
          </cell>
          <cell r="G141">
            <v>33.866114287946637</v>
          </cell>
          <cell r="H141">
            <v>9.985224459300424</v>
          </cell>
          <cell r="I141">
            <v>43.851338747247063</v>
          </cell>
          <cell r="J141">
            <v>0</v>
          </cell>
          <cell r="K141">
            <v>0</v>
          </cell>
          <cell r="L141">
            <v>0</v>
          </cell>
          <cell r="M141">
            <v>0</v>
          </cell>
          <cell r="N141">
            <v>0</v>
          </cell>
          <cell r="O141">
            <v>0</v>
          </cell>
          <cell r="P141">
            <v>0</v>
          </cell>
          <cell r="Q141">
            <v>0</v>
          </cell>
          <cell r="R141">
            <v>0.75</v>
          </cell>
          <cell r="S141">
            <v>0</v>
          </cell>
          <cell r="T141">
            <v>0</v>
          </cell>
          <cell r="U141">
            <v>0</v>
          </cell>
          <cell r="V141">
            <v>2.1647178571254169</v>
          </cell>
          <cell r="W141">
            <v>0</v>
          </cell>
          <cell r="X141">
            <v>0</v>
          </cell>
          <cell r="Y141">
            <v>0</v>
          </cell>
          <cell r="Z141">
            <v>0</v>
          </cell>
          <cell r="AA141">
            <v>0</v>
          </cell>
          <cell r="AB141">
            <v>38231</v>
          </cell>
          <cell r="AC141">
            <v>38595</v>
          </cell>
        </row>
        <row r="142">
          <cell r="A142">
            <v>251</v>
          </cell>
          <cell r="B142">
            <v>5441</v>
          </cell>
          <cell r="C142">
            <v>33337</v>
          </cell>
          <cell r="D142" t="str">
            <v>REHAB SPECIALIST</v>
          </cell>
          <cell r="E142" t="str">
            <v>EKHTIAR, MITRA</v>
          </cell>
          <cell r="F142">
            <v>1</v>
          </cell>
          <cell r="G142">
            <v>17611.280169332655</v>
          </cell>
          <cell r="H142">
            <v>5828.6521408048911</v>
          </cell>
          <cell r="I142">
            <v>23439.932310137545</v>
          </cell>
          <cell r="J142">
            <v>0</v>
          </cell>
          <cell r="K142">
            <v>0</v>
          </cell>
          <cell r="L142">
            <v>0</v>
          </cell>
          <cell r="M142">
            <v>0</v>
          </cell>
          <cell r="N142">
            <v>0</v>
          </cell>
          <cell r="O142">
            <v>0</v>
          </cell>
          <cell r="P142">
            <v>0</v>
          </cell>
          <cell r="R142">
            <v>361.61</v>
          </cell>
          <cell r="S142">
            <v>0</v>
          </cell>
          <cell r="T142">
            <v>0</v>
          </cell>
          <cell r="U142">
            <v>0</v>
          </cell>
          <cell r="V142">
            <v>1341.0707144717271</v>
          </cell>
          <cell r="X142">
            <v>0</v>
          </cell>
          <cell r="Y142">
            <v>0</v>
          </cell>
          <cell r="Z142">
            <v>0</v>
          </cell>
          <cell r="AA142">
            <v>0</v>
          </cell>
          <cell r="AB142">
            <v>38231</v>
          </cell>
          <cell r="AC142">
            <v>38595</v>
          </cell>
        </row>
        <row r="143">
          <cell r="A143">
            <v>251</v>
          </cell>
          <cell r="B143">
            <v>5489</v>
          </cell>
          <cell r="C143">
            <v>33488</v>
          </cell>
          <cell r="D143" t="str">
            <v>REHAB SPECIALIST</v>
          </cell>
          <cell r="E143" t="str">
            <v>WOOSTER, AIMEE</v>
          </cell>
          <cell r="F143">
            <v>1</v>
          </cell>
          <cell r="G143">
            <v>11590.391482376999</v>
          </cell>
          <cell r="H143">
            <v>3864.4158861240453</v>
          </cell>
          <cell r="I143">
            <v>15454.807368501044</v>
          </cell>
          <cell r="J143">
            <v>0</v>
          </cell>
          <cell r="K143">
            <v>0</v>
          </cell>
          <cell r="L143">
            <v>0</v>
          </cell>
          <cell r="M143">
            <v>0</v>
          </cell>
          <cell r="N143">
            <v>0</v>
          </cell>
          <cell r="O143">
            <v>0</v>
          </cell>
          <cell r="P143">
            <v>0</v>
          </cell>
          <cell r="R143">
            <v>353.37</v>
          </cell>
          <cell r="S143">
            <v>0</v>
          </cell>
          <cell r="T143">
            <v>0</v>
          </cell>
          <cell r="U143">
            <v>0</v>
          </cell>
          <cell r="V143">
            <v>927.7551461500201</v>
          </cell>
          <cell r="X143">
            <v>0</v>
          </cell>
          <cell r="Y143">
            <v>0</v>
          </cell>
          <cell r="Z143">
            <v>0</v>
          </cell>
          <cell r="AA143">
            <v>0</v>
          </cell>
          <cell r="AB143">
            <v>38231</v>
          </cell>
          <cell r="AC143">
            <v>38595</v>
          </cell>
        </row>
        <row r="144">
          <cell r="A144">
            <v>251</v>
          </cell>
          <cell r="B144">
            <v>5439</v>
          </cell>
          <cell r="C144">
            <v>33529</v>
          </cell>
          <cell r="D144" t="str">
            <v>CASE MANAGER</v>
          </cell>
          <cell r="E144" t="str">
            <v>GARCIA, RAUL</v>
          </cell>
          <cell r="F144">
            <v>1</v>
          </cell>
          <cell r="G144">
            <v>20714.032359114542</v>
          </cell>
          <cell r="H144">
            <v>6545.327979093222</v>
          </cell>
          <cell r="I144">
            <v>27259.360338207764</v>
          </cell>
          <cell r="J144">
            <v>0</v>
          </cell>
          <cell r="K144">
            <v>0</v>
          </cell>
          <cell r="L144">
            <v>0</v>
          </cell>
          <cell r="M144">
            <v>0</v>
          </cell>
          <cell r="N144">
            <v>0</v>
          </cell>
          <cell r="O144">
            <v>0</v>
          </cell>
          <cell r="P144">
            <v>0</v>
          </cell>
          <cell r="R144">
            <v>873.180000000002</v>
          </cell>
          <cell r="S144">
            <v>0</v>
          </cell>
          <cell r="T144">
            <v>0</v>
          </cell>
          <cell r="U144">
            <v>0</v>
          </cell>
          <cell r="V144">
            <v>1499.6532863321486</v>
          </cell>
          <cell r="X144">
            <v>0</v>
          </cell>
          <cell r="Y144">
            <v>0</v>
          </cell>
          <cell r="Z144">
            <v>0</v>
          </cell>
          <cell r="AA144">
            <v>0</v>
          </cell>
          <cell r="AB144">
            <v>38231</v>
          </cell>
          <cell r="AC144">
            <v>38595</v>
          </cell>
        </row>
        <row r="145">
          <cell r="A145">
            <v>251</v>
          </cell>
          <cell r="B145">
            <v>5502</v>
          </cell>
          <cell r="C145">
            <v>33549</v>
          </cell>
          <cell r="D145" t="str">
            <v>CASEWORKER III</v>
          </cell>
          <cell r="E145" t="str">
            <v>HALL, JON SCOTT</v>
          </cell>
          <cell r="F145">
            <v>0.25</v>
          </cell>
          <cell r="G145">
            <v>26609.229031757921</v>
          </cell>
          <cell r="H145">
            <v>7621.5327074422603</v>
          </cell>
          <cell r="I145">
            <v>34230.761739200185</v>
          </cell>
          <cell r="J145">
            <v>0</v>
          </cell>
          <cell r="K145">
            <v>0</v>
          </cell>
          <cell r="L145">
            <v>0</v>
          </cell>
          <cell r="M145">
            <v>0</v>
          </cell>
          <cell r="N145">
            <v>0</v>
          </cell>
          <cell r="O145">
            <v>0</v>
          </cell>
          <cell r="P145">
            <v>0</v>
          </cell>
          <cell r="R145">
            <v>593.64</v>
          </cell>
          <cell r="S145">
            <v>0</v>
          </cell>
          <cell r="T145">
            <v>0</v>
          </cell>
          <cell r="U145">
            <v>0</v>
          </cell>
          <cell r="V145">
            <v>1650.4112421300258</v>
          </cell>
          <cell r="X145">
            <v>0</v>
          </cell>
          <cell r="Y145">
            <v>0</v>
          </cell>
          <cell r="Z145">
            <v>0</v>
          </cell>
          <cell r="AA145">
            <v>0</v>
          </cell>
          <cell r="AB145">
            <v>38231</v>
          </cell>
          <cell r="AC145">
            <v>38595</v>
          </cell>
        </row>
        <row r="146">
          <cell r="A146">
            <v>251</v>
          </cell>
          <cell r="B146">
            <v>6047</v>
          </cell>
          <cell r="C146">
            <v>33558</v>
          </cell>
          <cell r="D146" t="str">
            <v>RN</v>
          </cell>
          <cell r="E146" t="str">
            <v>KIFF, SHERRY</v>
          </cell>
          <cell r="F146">
            <v>1</v>
          </cell>
          <cell r="G146">
            <v>32566.644019815409</v>
          </cell>
          <cell r="H146">
            <v>9131.8122044646334</v>
          </cell>
          <cell r="I146">
            <v>41698.456224280046</v>
          </cell>
          <cell r="J146">
            <v>0</v>
          </cell>
          <cell r="K146">
            <v>0</v>
          </cell>
          <cell r="L146">
            <v>0</v>
          </cell>
          <cell r="M146">
            <v>0</v>
          </cell>
          <cell r="N146">
            <v>0</v>
          </cell>
          <cell r="O146">
            <v>0</v>
          </cell>
          <cell r="P146">
            <v>0</v>
          </cell>
          <cell r="R146">
            <v>962.80999999999904</v>
          </cell>
          <cell r="S146">
            <v>0</v>
          </cell>
          <cell r="T146">
            <v>0</v>
          </cell>
          <cell r="U146">
            <v>0</v>
          </cell>
          <cell r="V146">
            <v>1817.7814801373102</v>
          </cell>
          <cell r="X146">
            <v>0</v>
          </cell>
          <cell r="Y146">
            <v>0</v>
          </cell>
          <cell r="Z146">
            <v>0</v>
          </cell>
          <cell r="AA146">
            <v>0</v>
          </cell>
          <cell r="AB146">
            <v>38231</v>
          </cell>
          <cell r="AC146">
            <v>38595</v>
          </cell>
        </row>
        <row r="147">
          <cell r="A147">
            <v>251</v>
          </cell>
          <cell r="B147">
            <v>-1</v>
          </cell>
          <cell r="C147">
            <v>32492</v>
          </cell>
          <cell r="D147" t="str">
            <v>Unknown</v>
          </cell>
          <cell r="E147" t="str">
            <v>KNIGHT-COLEMAN, KENDRA</v>
          </cell>
          <cell r="F147">
            <v>0</v>
          </cell>
          <cell r="G147">
            <v>13.218431113197081</v>
          </cell>
          <cell r="H147">
            <v>4.9735000213337885</v>
          </cell>
          <cell r="I147">
            <v>18.191931134530869</v>
          </cell>
          <cell r="J147">
            <v>0</v>
          </cell>
          <cell r="K147">
            <v>0</v>
          </cell>
          <cell r="L147">
            <v>0</v>
          </cell>
          <cell r="M147">
            <v>0</v>
          </cell>
          <cell r="N147">
            <v>0</v>
          </cell>
          <cell r="O147">
            <v>0</v>
          </cell>
          <cell r="P147">
            <v>0</v>
          </cell>
          <cell r="Q147">
            <v>0</v>
          </cell>
          <cell r="R147">
            <v>0.33</v>
          </cell>
          <cell r="S147">
            <v>0</v>
          </cell>
          <cell r="T147">
            <v>0</v>
          </cell>
          <cell r="U147">
            <v>0</v>
          </cell>
          <cell r="V147">
            <v>0.97611719930025165</v>
          </cell>
          <cell r="W147">
            <v>0</v>
          </cell>
          <cell r="X147">
            <v>0</v>
          </cell>
          <cell r="Y147">
            <v>0</v>
          </cell>
          <cell r="Z147">
            <v>0</v>
          </cell>
          <cell r="AA147">
            <v>0</v>
          </cell>
          <cell r="AB147">
            <v>38231</v>
          </cell>
          <cell r="AC147">
            <v>38595</v>
          </cell>
        </row>
        <row r="148">
          <cell r="A148">
            <v>251</v>
          </cell>
          <cell r="B148">
            <v>-1</v>
          </cell>
          <cell r="C148">
            <v>33762</v>
          </cell>
          <cell r="D148" t="str">
            <v>Unknown</v>
          </cell>
          <cell r="E148" t="str">
            <v>OMAR, AINI</v>
          </cell>
          <cell r="F148">
            <v>0</v>
          </cell>
          <cell r="G148">
            <v>10.272471268142116</v>
          </cell>
          <cell r="H148">
            <v>2.094406864998577</v>
          </cell>
          <cell r="I148">
            <v>12.366878133140693</v>
          </cell>
          <cell r="J148">
            <v>0</v>
          </cell>
          <cell r="K148">
            <v>0</v>
          </cell>
          <cell r="L148">
            <v>0</v>
          </cell>
          <cell r="M148">
            <v>0</v>
          </cell>
          <cell r="N148">
            <v>0</v>
          </cell>
          <cell r="O148">
            <v>0</v>
          </cell>
          <cell r="P148">
            <v>0</v>
          </cell>
          <cell r="Q148">
            <v>0</v>
          </cell>
          <cell r="R148">
            <v>0.28000000000000003</v>
          </cell>
          <cell r="S148">
            <v>0</v>
          </cell>
          <cell r="T148">
            <v>0</v>
          </cell>
          <cell r="U148">
            <v>0</v>
          </cell>
          <cell r="V148">
            <v>0.56038637070116681</v>
          </cell>
          <cell r="W148">
            <v>0</v>
          </cell>
          <cell r="X148">
            <v>0</v>
          </cell>
          <cell r="Y148">
            <v>0</v>
          </cell>
          <cell r="Z148">
            <v>0</v>
          </cell>
          <cell r="AA148">
            <v>0</v>
          </cell>
          <cell r="AB148">
            <v>38231</v>
          </cell>
          <cell r="AC148">
            <v>38595</v>
          </cell>
        </row>
        <row r="149">
          <cell r="A149">
            <v>251</v>
          </cell>
          <cell r="B149">
            <v>-1</v>
          </cell>
          <cell r="C149">
            <v>931742</v>
          </cell>
          <cell r="D149" t="str">
            <v>Unknown</v>
          </cell>
          <cell r="E149" t="str">
            <v>FLUME, DAVID MD</v>
          </cell>
          <cell r="F149">
            <v>0</v>
          </cell>
          <cell r="G149">
            <v>0</v>
          </cell>
          <cell r="H149">
            <v>0</v>
          </cell>
          <cell r="I149">
            <v>0</v>
          </cell>
          <cell r="J149">
            <v>0</v>
          </cell>
          <cell r="K149">
            <v>0</v>
          </cell>
          <cell r="L149">
            <v>0</v>
          </cell>
          <cell r="M149">
            <v>0</v>
          </cell>
          <cell r="N149">
            <v>0</v>
          </cell>
          <cell r="O149">
            <v>0</v>
          </cell>
          <cell r="P149">
            <v>0</v>
          </cell>
          <cell r="Q149">
            <v>0</v>
          </cell>
          <cell r="R149">
            <v>0.5</v>
          </cell>
          <cell r="S149">
            <v>0</v>
          </cell>
          <cell r="T149">
            <v>0</v>
          </cell>
          <cell r="U149">
            <v>0</v>
          </cell>
          <cell r="V149">
            <v>0</v>
          </cell>
          <cell r="W149">
            <v>0</v>
          </cell>
          <cell r="X149">
            <v>0</v>
          </cell>
          <cell r="Y149">
            <v>0</v>
          </cell>
          <cell r="Z149">
            <v>0</v>
          </cell>
          <cell r="AA149">
            <v>0</v>
          </cell>
          <cell r="AB149">
            <v>38231</v>
          </cell>
          <cell r="AC149">
            <v>38595</v>
          </cell>
        </row>
        <row r="150">
          <cell r="A150">
            <v>251</v>
          </cell>
          <cell r="B150">
            <v>-1</v>
          </cell>
          <cell r="C150">
            <v>680692</v>
          </cell>
          <cell r="D150" t="str">
            <v>Unknown</v>
          </cell>
          <cell r="E150" t="str">
            <v>PARTEN, ELIZABETH MD-LOCUM TEN</v>
          </cell>
          <cell r="F150">
            <v>0</v>
          </cell>
          <cell r="G150">
            <v>0</v>
          </cell>
          <cell r="H150">
            <v>0</v>
          </cell>
          <cell r="I150">
            <v>0</v>
          </cell>
          <cell r="J150">
            <v>0</v>
          </cell>
          <cell r="K150">
            <v>0</v>
          </cell>
          <cell r="L150">
            <v>0</v>
          </cell>
          <cell r="M150">
            <v>0</v>
          </cell>
          <cell r="N150">
            <v>0</v>
          </cell>
          <cell r="O150">
            <v>0</v>
          </cell>
          <cell r="P150">
            <v>0</v>
          </cell>
          <cell r="Q150">
            <v>0</v>
          </cell>
          <cell r="R150">
            <v>74.88999999999993</v>
          </cell>
          <cell r="S150">
            <v>0</v>
          </cell>
          <cell r="T150">
            <v>0</v>
          </cell>
          <cell r="U150">
            <v>0</v>
          </cell>
          <cell r="V150">
            <v>0</v>
          </cell>
          <cell r="W150">
            <v>0</v>
          </cell>
          <cell r="X150">
            <v>0</v>
          </cell>
          <cell r="Y150">
            <v>0</v>
          </cell>
          <cell r="Z150">
            <v>0</v>
          </cell>
          <cell r="AA150">
            <v>0</v>
          </cell>
          <cell r="AB150">
            <v>38231</v>
          </cell>
          <cell r="AC150">
            <v>38595</v>
          </cell>
        </row>
        <row r="151">
          <cell r="A151">
            <v>251</v>
          </cell>
          <cell r="B151">
            <v>-1</v>
          </cell>
          <cell r="C151">
            <v>680673</v>
          </cell>
          <cell r="D151" t="str">
            <v>Unknown</v>
          </cell>
          <cell r="E151" t="str">
            <v>DESAI, ANSUYA D. MD</v>
          </cell>
          <cell r="F151">
            <v>0</v>
          </cell>
          <cell r="G151">
            <v>0</v>
          </cell>
          <cell r="H151">
            <v>0</v>
          </cell>
          <cell r="I151">
            <v>0</v>
          </cell>
          <cell r="J151">
            <v>0</v>
          </cell>
          <cell r="K151">
            <v>0</v>
          </cell>
          <cell r="L151">
            <v>0</v>
          </cell>
          <cell r="M151">
            <v>0</v>
          </cell>
          <cell r="N151">
            <v>0</v>
          </cell>
          <cell r="O151">
            <v>0</v>
          </cell>
          <cell r="P151">
            <v>0</v>
          </cell>
          <cell r="Q151">
            <v>0</v>
          </cell>
          <cell r="R151">
            <v>95.489999999999881</v>
          </cell>
          <cell r="S151">
            <v>0</v>
          </cell>
          <cell r="T151">
            <v>0</v>
          </cell>
          <cell r="U151">
            <v>0</v>
          </cell>
          <cell r="V151">
            <v>0</v>
          </cell>
          <cell r="W151">
            <v>0</v>
          </cell>
          <cell r="X151">
            <v>0</v>
          </cell>
          <cell r="Y151">
            <v>0</v>
          </cell>
          <cell r="Z151">
            <v>0</v>
          </cell>
          <cell r="AA151">
            <v>0</v>
          </cell>
          <cell r="AB151">
            <v>38231</v>
          </cell>
          <cell r="AC151">
            <v>38595</v>
          </cell>
        </row>
        <row r="152">
          <cell r="A152">
            <v>251</v>
          </cell>
          <cell r="B152">
            <v>-1</v>
          </cell>
          <cell r="C152">
            <v>680671</v>
          </cell>
          <cell r="D152" t="str">
            <v>Unknown</v>
          </cell>
          <cell r="E152" t="str">
            <v>KHAN, SHAMIMA S. MD RESIDENT</v>
          </cell>
          <cell r="F152">
            <v>0</v>
          </cell>
          <cell r="G152">
            <v>0</v>
          </cell>
          <cell r="H152">
            <v>0</v>
          </cell>
          <cell r="I152">
            <v>0</v>
          </cell>
          <cell r="J152">
            <v>0</v>
          </cell>
          <cell r="K152">
            <v>0</v>
          </cell>
          <cell r="L152">
            <v>0</v>
          </cell>
          <cell r="M152">
            <v>0</v>
          </cell>
          <cell r="N152">
            <v>0</v>
          </cell>
          <cell r="O152">
            <v>0</v>
          </cell>
          <cell r="P152">
            <v>0</v>
          </cell>
          <cell r="Q152">
            <v>0</v>
          </cell>
          <cell r="R152">
            <v>0.57999999999999996</v>
          </cell>
          <cell r="S152">
            <v>0</v>
          </cell>
          <cell r="T152">
            <v>0</v>
          </cell>
          <cell r="U152">
            <v>0</v>
          </cell>
          <cell r="V152">
            <v>0</v>
          </cell>
          <cell r="W152">
            <v>0</v>
          </cell>
          <cell r="X152">
            <v>0</v>
          </cell>
          <cell r="Y152">
            <v>0</v>
          </cell>
          <cell r="Z152">
            <v>0</v>
          </cell>
          <cell r="AA152">
            <v>0</v>
          </cell>
          <cell r="AB152">
            <v>38231</v>
          </cell>
          <cell r="AC152">
            <v>38595</v>
          </cell>
        </row>
        <row r="153">
          <cell r="A153">
            <v>251</v>
          </cell>
          <cell r="B153">
            <v>-1</v>
          </cell>
          <cell r="C153">
            <v>680644</v>
          </cell>
          <cell r="D153" t="str">
            <v>Unknown</v>
          </cell>
          <cell r="E153" t="str">
            <v>HANNA, NANCY</v>
          </cell>
          <cell r="F153">
            <v>0</v>
          </cell>
          <cell r="G153">
            <v>0</v>
          </cell>
          <cell r="H153">
            <v>0</v>
          </cell>
          <cell r="I153">
            <v>0</v>
          </cell>
          <cell r="J153">
            <v>0</v>
          </cell>
          <cell r="K153">
            <v>0</v>
          </cell>
          <cell r="L153">
            <v>0</v>
          </cell>
          <cell r="M153">
            <v>0</v>
          </cell>
          <cell r="N153">
            <v>0</v>
          </cell>
          <cell r="O153">
            <v>0</v>
          </cell>
          <cell r="P153">
            <v>0</v>
          </cell>
          <cell r="Q153">
            <v>0</v>
          </cell>
          <cell r="R153">
            <v>1.7</v>
          </cell>
          <cell r="S153">
            <v>0</v>
          </cell>
          <cell r="T153">
            <v>0</v>
          </cell>
          <cell r="U153">
            <v>0</v>
          </cell>
          <cell r="V153">
            <v>0</v>
          </cell>
          <cell r="W153">
            <v>0</v>
          </cell>
          <cell r="X153">
            <v>0</v>
          </cell>
          <cell r="Y153">
            <v>0</v>
          </cell>
          <cell r="Z153">
            <v>0</v>
          </cell>
          <cell r="AA153">
            <v>0</v>
          </cell>
          <cell r="AB153">
            <v>38231</v>
          </cell>
          <cell r="AC153">
            <v>38595</v>
          </cell>
        </row>
        <row r="154">
          <cell r="A154">
            <v>251</v>
          </cell>
          <cell r="B154">
            <v>-1</v>
          </cell>
          <cell r="C154">
            <v>680587</v>
          </cell>
          <cell r="D154" t="str">
            <v>Unknown</v>
          </cell>
          <cell r="E154" t="str">
            <v>HAYAT, JABEEN</v>
          </cell>
          <cell r="F154">
            <v>0</v>
          </cell>
          <cell r="G154">
            <v>0</v>
          </cell>
          <cell r="H154">
            <v>0</v>
          </cell>
          <cell r="I154">
            <v>0</v>
          </cell>
          <cell r="J154">
            <v>0</v>
          </cell>
          <cell r="K154">
            <v>0</v>
          </cell>
          <cell r="L154">
            <v>0</v>
          </cell>
          <cell r="M154">
            <v>0</v>
          </cell>
          <cell r="N154">
            <v>0</v>
          </cell>
          <cell r="O154">
            <v>0</v>
          </cell>
          <cell r="P154">
            <v>0</v>
          </cell>
          <cell r="Q154">
            <v>0</v>
          </cell>
          <cell r="R154">
            <v>78.95</v>
          </cell>
          <cell r="S154">
            <v>0</v>
          </cell>
          <cell r="T154">
            <v>0</v>
          </cell>
          <cell r="U154">
            <v>0</v>
          </cell>
          <cell r="V154">
            <v>0</v>
          </cell>
          <cell r="W154">
            <v>0</v>
          </cell>
          <cell r="X154">
            <v>0</v>
          </cell>
          <cell r="Y154">
            <v>0</v>
          </cell>
          <cell r="Z154">
            <v>0</v>
          </cell>
          <cell r="AA154">
            <v>0</v>
          </cell>
          <cell r="AB154">
            <v>38231</v>
          </cell>
          <cell r="AC154">
            <v>38595</v>
          </cell>
        </row>
        <row r="155">
          <cell r="A155">
            <v>251</v>
          </cell>
          <cell r="B155">
            <v>-1</v>
          </cell>
          <cell r="C155">
            <v>680550</v>
          </cell>
          <cell r="D155" t="str">
            <v>Unknown</v>
          </cell>
          <cell r="E155" t="str">
            <v>SIERK-KLAAS, PRISCILLA</v>
          </cell>
          <cell r="F155">
            <v>0</v>
          </cell>
          <cell r="G155">
            <v>0</v>
          </cell>
          <cell r="H155">
            <v>0</v>
          </cell>
          <cell r="I155">
            <v>0</v>
          </cell>
          <cell r="J155">
            <v>0</v>
          </cell>
          <cell r="K155">
            <v>0</v>
          </cell>
          <cell r="L155">
            <v>0</v>
          </cell>
          <cell r="M155">
            <v>0</v>
          </cell>
          <cell r="N155">
            <v>0</v>
          </cell>
          <cell r="O155">
            <v>0</v>
          </cell>
          <cell r="P155">
            <v>0</v>
          </cell>
          <cell r="Q155">
            <v>0</v>
          </cell>
          <cell r="R155">
            <v>0.33</v>
          </cell>
          <cell r="S155">
            <v>0</v>
          </cell>
          <cell r="T155">
            <v>0</v>
          </cell>
          <cell r="U155">
            <v>0</v>
          </cell>
          <cell r="V155">
            <v>0</v>
          </cell>
          <cell r="W155">
            <v>0</v>
          </cell>
          <cell r="X155">
            <v>0</v>
          </cell>
          <cell r="Y155">
            <v>0</v>
          </cell>
          <cell r="Z155">
            <v>0</v>
          </cell>
          <cell r="AA155">
            <v>0</v>
          </cell>
          <cell r="AB155">
            <v>38231</v>
          </cell>
          <cell r="AC155">
            <v>38595</v>
          </cell>
        </row>
        <row r="156">
          <cell r="A156">
            <v>251</v>
          </cell>
          <cell r="B156">
            <v>-1</v>
          </cell>
          <cell r="C156">
            <v>680462</v>
          </cell>
          <cell r="D156" t="str">
            <v>Unknown</v>
          </cell>
          <cell r="E156" t="str">
            <v>CARDENAS, VICTOR J.</v>
          </cell>
          <cell r="F156">
            <v>0</v>
          </cell>
          <cell r="G156">
            <v>0</v>
          </cell>
          <cell r="H156">
            <v>0</v>
          </cell>
          <cell r="I156">
            <v>0</v>
          </cell>
          <cell r="J156">
            <v>0</v>
          </cell>
          <cell r="K156">
            <v>0</v>
          </cell>
          <cell r="L156">
            <v>0</v>
          </cell>
          <cell r="M156">
            <v>0</v>
          </cell>
          <cell r="N156">
            <v>0</v>
          </cell>
          <cell r="O156">
            <v>0</v>
          </cell>
          <cell r="P156">
            <v>0</v>
          </cell>
          <cell r="Q156">
            <v>0</v>
          </cell>
          <cell r="R156">
            <v>28.58</v>
          </cell>
          <cell r="S156">
            <v>0</v>
          </cell>
          <cell r="T156">
            <v>0</v>
          </cell>
          <cell r="U156">
            <v>0</v>
          </cell>
          <cell r="V156">
            <v>0</v>
          </cell>
          <cell r="W156">
            <v>0</v>
          </cell>
          <cell r="X156">
            <v>0</v>
          </cell>
          <cell r="Y156">
            <v>0</v>
          </cell>
          <cell r="Z156">
            <v>0</v>
          </cell>
          <cell r="AA156">
            <v>0</v>
          </cell>
          <cell r="AB156">
            <v>38231</v>
          </cell>
          <cell r="AC156">
            <v>38595</v>
          </cell>
        </row>
        <row r="157">
          <cell r="A157">
            <v>251</v>
          </cell>
          <cell r="B157">
            <v>-1</v>
          </cell>
          <cell r="C157">
            <v>600096</v>
          </cell>
          <cell r="D157" t="str">
            <v>Unknown</v>
          </cell>
          <cell r="E157" t="str">
            <v>ROBINSON, DANNY</v>
          </cell>
          <cell r="F157">
            <v>0</v>
          </cell>
          <cell r="G157">
            <v>0</v>
          </cell>
          <cell r="H157">
            <v>0</v>
          </cell>
          <cell r="I157">
            <v>0</v>
          </cell>
          <cell r="J157">
            <v>0</v>
          </cell>
          <cell r="K157">
            <v>0</v>
          </cell>
          <cell r="L157">
            <v>0</v>
          </cell>
          <cell r="M157">
            <v>0</v>
          </cell>
          <cell r="N157">
            <v>0</v>
          </cell>
          <cell r="O157">
            <v>0</v>
          </cell>
          <cell r="P157">
            <v>0</v>
          </cell>
          <cell r="Q157">
            <v>0</v>
          </cell>
          <cell r="R157">
            <v>0.25</v>
          </cell>
          <cell r="S157">
            <v>0</v>
          </cell>
          <cell r="T157">
            <v>0</v>
          </cell>
          <cell r="U157">
            <v>0</v>
          </cell>
          <cell r="V157">
            <v>0</v>
          </cell>
          <cell r="W157">
            <v>0</v>
          </cell>
          <cell r="X157">
            <v>0</v>
          </cell>
          <cell r="Y157">
            <v>0</v>
          </cell>
          <cell r="Z157">
            <v>0</v>
          </cell>
          <cell r="AA157">
            <v>0</v>
          </cell>
          <cell r="AB157">
            <v>38231</v>
          </cell>
          <cell r="AC157">
            <v>38595</v>
          </cell>
        </row>
        <row r="158">
          <cell r="A158">
            <v>251</v>
          </cell>
          <cell r="B158">
            <v>-1</v>
          </cell>
          <cell r="C158">
            <v>33422</v>
          </cell>
          <cell r="D158" t="str">
            <v>Unknown</v>
          </cell>
          <cell r="E158" t="str">
            <v>METOYER, RENEE A</v>
          </cell>
          <cell r="F158">
            <v>0</v>
          </cell>
          <cell r="G158">
            <v>80.489268947015404</v>
          </cell>
          <cell r="H158">
            <v>23.108148893360159</v>
          </cell>
          <cell r="I158">
            <v>103.59741784037556</v>
          </cell>
          <cell r="J158">
            <v>0</v>
          </cell>
          <cell r="K158">
            <v>0</v>
          </cell>
          <cell r="L158">
            <v>0</v>
          </cell>
          <cell r="M158">
            <v>0</v>
          </cell>
          <cell r="N158">
            <v>0</v>
          </cell>
          <cell r="O158">
            <v>0</v>
          </cell>
          <cell r="P158">
            <v>0</v>
          </cell>
          <cell r="Q158">
            <v>0</v>
          </cell>
          <cell r="R158">
            <v>1.25</v>
          </cell>
          <cell r="S158">
            <v>0</v>
          </cell>
          <cell r="T158">
            <v>0</v>
          </cell>
          <cell r="U158">
            <v>0</v>
          </cell>
          <cell r="V158">
            <v>4.9822762767078661</v>
          </cell>
          <cell r="W158">
            <v>0</v>
          </cell>
          <cell r="X158">
            <v>0</v>
          </cell>
          <cell r="Y158">
            <v>0</v>
          </cell>
          <cell r="Z158">
            <v>0</v>
          </cell>
          <cell r="AA158">
            <v>0</v>
          </cell>
          <cell r="AB158">
            <v>38231</v>
          </cell>
          <cell r="AC158">
            <v>38595</v>
          </cell>
        </row>
        <row r="159">
          <cell r="A159">
            <v>251</v>
          </cell>
          <cell r="B159">
            <v>-1</v>
          </cell>
          <cell r="C159">
            <v>34567</v>
          </cell>
          <cell r="D159" t="str">
            <v>Unknown</v>
          </cell>
          <cell r="E159" t="str">
            <v>VAN NORMAN, JAMES MD</v>
          </cell>
          <cell r="F159">
            <v>0</v>
          </cell>
          <cell r="G159">
            <v>525.25392302209559</v>
          </cell>
          <cell r="H159">
            <v>87.997454027084828</v>
          </cell>
          <cell r="I159">
            <v>613.25137704918041</v>
          </cell>
          <cell r="J159">
            <v>0</v>
          </cell>
          <cell r="K159">
            <v>0</v>
          </cell>
          <cell r="L159">
            <v>0</v>
          </cell>
          <cell r="M159">
            <v>0</v>
          </cell>
          <cell r="N159">
            <v>0</v>
          </cell>
          <cell r="O159">
            <v>0</v>
          </cell>
          <cell r="P159">
            <v>0</v>
          </cell>
          <cell r="Q159">
            <v>0</v>
          </cell>
          <cell r="R159">
            <v>1.67</v>
          </cell>
          <cell r="S159">
            <v>0</v>
          </cell>
          <cell r="T159">
            <v>0</v>
          </cell>
          <cell r="U159">
            <v>0</v>
          </cell>
          <cell r="V159">
            <v>6.8085435780470416</v>
          </cell>
          <cell r="W159">
            <v>0</v>
          </cell>
          <cell r="X159">
            <v>0</v>
          </cell>
          <cell r="Y159">
            <v>0</v>
          </cell>
          <cell r="Z159">
            <v>0</v>
          </cell>
          <cell r="AA159">
            <v>0</v>
          </cell>
          <cell r="AB159">
            <v>38231</v>
          </cell>
          <cell r="AC159">
            <v>38595</v>
          </cell>
        </row>
        <row r="160">
          <cell r="A160">
            <v>251</v>
          </cell>
          <cell r="B160">
            <v>-1</v>
          </cell>
          <cell r="C160">
            <v>33233</v>
          </cell>
          <cell r="D160" t="str">
            <v>Unknown</v>
          </cell>
          <cell r="E160" t="str">
            <v>VELA, ERIC V</v>
          </cell>
          <cell r="F160">
            <v>0</v>
          </cell>
          <cell r="G160">
            <v>210.38776085730404</v>
          </cell>
          <cell r="H160">
            <v>30.25760336674043</v>
          </cell>
          <cell r="I160">
            <v>240.64536422404447</v>
          </cell>
          <cell r="J160">
            <v>0</v>
          </cell>
          <cell r="K160">
            <v>0</v>
          </cell>
          <cell r="L160">
            <v>0</v>
          </cell>
          <cell r="M160">
            <v>0</v>
          </cell>
          <cell r="N160">
            <v>0</v>
          </cell>
          <cell r="O160">
            <v>0</v>
          </cell>
          <cell r="P160">
            <v>0</v>
          </cell>
          <cell r="Q160">
            <v>0</v>
          </cell>
          <cell r="R160">
            <v>2.5</v>
          </cell>
          <cell r="S160">
            <v>0</v>
          </cell>
          <cell r="T160">
            <v>0</v>
          </cell>
          <cell r="U160">
            <v>0</v>
          </cell>
          <cell r="V160">
            <v>22.71791400928457</v>
          </cell>
          <cell r="W160">
            <v>0</v>
          </cell>
          <cell r="X160">
            <v>0</v>
          </cell>
          <cell r="Y160">
            <v>0</v>
          </cell>
          <cell r="Z160">
            <v>0</v>
          </cell>
          <cell r="AA160">
            <v>0</v>
          </cell>
          <cell r="AB160">
            <v>38231</v>
          </cell>
          <cell r="AC160">
            <v>38595</v>
          </cell>
        </row>
        <row r="161">
          <cell r="A161">
            <v>251</v>
          </cell>
          <cell r="B161">
            <v>-1</v>
          </cell>
          <cell r="C161">
            <v>33740</v>
          </cell>
          <cell r="D161" t="str">
            <v>Unknown</v>
          </cell>
          <cell r="E161" t="str">
            <v>RILEY, SHELLY</v>
          </cell>
          <cell r="F161">
            <v>0</v>
          </cell>
          <cell r="G161">
            <v>47.728575269187814</v>
          </cell>
          <cell r="H161">
            <v>6.5219968841768576</v>
          </cell>
          <cell r="I161">
            <v>54.250572153364672</v>
          </cell>
          <cell r="J161">
            <v>0</v>
          </cell>
          <cell r="K161">
            <v>0</v>
          </cell>
          <cell r="L161">
            <v>0</v>
          </cell>
          <cell r="M161">
            <v>0</v>
          </cell>
          <cell r="N161">
            <v>0</v>
          </cell>
          <cell r="O161">
            <v>0</v>
          </cell>
          <cell r="P161">
            <v>0</v>
          </cell>
          <cell r="Q161">
            <v>0</v>
          </cell>
          <cell r="R161">
            <v>0.25</v>
          </cell>
          <cell r="S161">
            <v>0</v>
          </cell>
          <cell r="T161">
            <v>0</v>
          </cell>
          <cell r="U161">
            <v>0</v>
          </cell>
          <cell r="V161">
            <v>0.71691533508885608</v>
          </cell>
          <cell r="W161">
            <v>0</v>
          </cell>
          <cell r="X161">
            <v>0</v>
          </cell>
          <cell r="Y161">
            <v>0</v>
          </cell>
          <cell r="Z161">
            <v>0</v>
          </cell>
          <cell r="AA161">
            <v>0</v>
          </cell>
          <cell r="AB161">
            <v>38231</v>
          </cell>
          <cell r="AC161">
            <v>38595</v>
          </cell>
        </row>
        <row r="162">
          <cell r="A162">
            <v>251</v>
          </cell>
          <cell r="B162">
            <v>-1</v>
          </cell>
          <cell r="C162">
            <v>33734</v>
          </cell>
          <cell r="D162" t="str">
            <v>Unknown</v>
          </cell>
          <cell r="E162" t="str">
            <v>MISITI, RACHELE</v>
          </cell>
          <cell r="F162">
            <v>0</v>
          </cell>
          <cell r="G162">
            <v>19.282662993099187</v>
          </cell>
          <cell r="H162">
            <v>5.6086813781027915</v>
          </cell>
          <cell r="I162">
            <v>24.891344371201978</v>
          </cell>
          <cell r="J162">
            <v>0</v>
          </cell>
          <cell r="K162">
            <v>0</v>
          </cell>
          <cell r="L162">
            <v>0</v>
          </cell>
          <cell r="M162">
            <v>0</v>
          </cell>
          <cell r="N162">
            <v>0</v>
          </cell>
          <cell r="O162">
            <v>0</v>
          </cell>
          <cell r="P162">
            <v>0</v>
          </cell>
          <cell r="Q162">
            <v>0</v>
          </cell>
          <cell r="R162">
            <v>0.5</v>
          </cell>
          <cell r="S162">
            <v>0</v>
          </cell>
          <cell r="T162">
            <v>0</v>
          </cell>
          <cell r="U162">
            <v>0</v>
          </cell>
          <cell r="V162">
            <v>1.3389643629622001</v>
          </cell>
          <cell r="W162">
            <v>0</v>
          </cell>
          <cell r="X162">
            <v>0</v>
          </cell>
          <cell r="Y162">
            <v>0</v>
          </cell>
          <cell r="Z162">
            <v>0</v>
          </cell>
          <cell r="AA162">
            <v>0</v>
          </cell>
          <cell r="AB162">
            <v>38231</v>
          </cell>
          <cell r="AC162">
            <v>38595</v>
          </cell>
        </row>
        <row r="163">
          <cell r="A163">
            <v>251</v>
          </cell>
          <cell r="B163">
            <v>-1</v>
          </cell>
          <cell r="C163">
            <v>33718</v>
          </cell>
          <cell r="D163" t="str">
            <v>Unknown</v>
          </cell>
          <cell r="E163" t="str">
            <v>KAISER, JOANNA MENDOZA</v>
          </cell>
          <cell r="F163">
            <v>0</v>
          </cell>
          <cell r="G163">
            <v>8.778266970774709</v>
          </cell>
          <cell r="H163">
            <v>1.4949052883871978</v>
          </cell>
          <cell r="I163">
            <v>10.273172259161907</v>
          </cell>
          <cell r="J163">
            <v>0</v>
          </cell>
          <cell r="K163">
            <v>0</v>
          </cell>
          <cell r="L163">
            <v>0</v>
          </cell>
          <cell r="M163">
            <v>0</v>
          </cell>
          <cell r="N163">
            <v>0</v>
          </cell>
          <cell r="O163">
            <v>0</v>
          </cell>
          <cell r="P163">
            <v>0</v>
          </cell>
          <cell r="Q163">
            <v>0</v>
          </cell>
          <cell r="R163">
            <v>0.27</v>
          </cell>
          <cell r="S163">
            <v>0</v>
          </cell>
          <cell r="T163">
            <v>0</v>
          </cell>
          <cell r="U163">
            <v>0</v>
          </cell>
          <cell r="V163">
            <v>0.79862801917427007</v>
          </cell>
          <cell r="W163">
            <v>0</v>
          </cell>
          <cell r="X163">
            <v>0</v>
          </cell>
          <cell r="Y163">
            <v>0</v>
          </cell>
          <cell r="Z163">
            <v>0</v>
          </cell>
          <cell r="AA163">
            <v>0</v>
          </cell>
          <cell r="AB163">
            <v>38231</v>
          </cell>
          <cell r="AC163">
            <v>38595</v>
          </cell>
        </row>
        <row r="164">
          <cell r="A164">
            <v>251</v>
          </cell>
          <cell r="B164">
            <v>-1</v>
          </cell>
          <cell r="C164">
            <v>33629</v>
          </cell>
          <cell r="D164" t="str">
            <v>Unknown</v>
          </cell>
          <cell r="E164" t="str">
            <v>CLEMONSSR, CHARLES F</v>
          </cell>
          <cell r="F164">
            <v>0</v>
          </cell>
          <cell r="G164">
            <v>314.97150868602074</v>
          </cell>
          <cell r="H164">
            <v>115.12733997901363</v>
          </cell>
          <cell r="I164">
            <v>430.09884866503438</v>
          </cell>
          <cell r="J164">
            <v>0</v>
          </cell>
          <cell r="K164">
            <v>0</v>
          </cell>
          <cell r="L164">
            <v>0</v>
          </cell>
          <cell r="M164">
            <v>0</v>
          </cell>
          <cell r="N164">
            <v>0</v>
          </cell>
          <cell r="O164">
            <v>0</v>
          </cell>
          <cell r="P164">
            <v>0</v>
          </cell>
          <cell r="Q164">
            <v>0</v>
          </cell>
          <cell r="R164">
            <v>2.66</v>
          </cell>
          <cell r="S164">
            <v>0</v>
          </cell>
          <cell r="T164">
            <v>0</v>
          </cell>
          <cell r="U164">
            <v>0</v>
          </cell>
          <cell r="V164">
            <v>16.139650017488631</v>
          </cell>
          <cell r="W164">
            <v>0</v>
          </cell>
          <cell r="X164">
            <v>0</v>
          </cell>
          <cell r="Y164">
            <v>0</v>
          </cell>
          <cell r="Z164">
            <v>0</v>
          </cell>
          <cell r="AA164">
            <v>0</v>
          </cell>
          <cell r="AB164">
            <v>38231</v>
          </cell>
          <cell r="AC164">
            <v>38595</v>
          </cell>
        </row>
        <row r="165">
          <cell r="A165">
            <v>251</v>
          </cell>
          <cell r="B165">
            <v>-1</v>
          </cell>
          <cell r="C165">
            <v>33618</v>
          </cell>
          <cell r="D165" t="str">
            <v>Unknown</v>
          </cell>
          <cell r="E165" t="str">
            <v>COLLINS, CHRISTOPHER</v>
          </cell>
          <cell r="F165">
            <v>0</v>
          </cell>
          <cell r="G165">
            <v>202.51332343891403</v>
          </cell>
          <cell r="H165">
            <v>74.910512217194565</v>
          </cell>
          <cell r="I165">
            <v>277.42383565610862</v>
          </cell>
          <cell r="J165">
            <v>0</v>
          </cell>
          <cell r="K165">
            <v>0</v>
          </cell>
          <cell r="L165">
            <v>0</v>
          </cell>
          <cell r="M165">
            <v>0</v>
          </cell>
          <cell r="N165">
            <v>0</v>
          </cell>
          <cell r="O165">
            <v>0</v>
          </cell>
          <cell r="P165">
            <v>0</v>
          </cell>
          <cell r="Q165">
            <v>0</v>
          </cell>
          <cell r="R165">
            <v>3.67</v>
          </cell>
          <cell r="S165">
            <v>0</v>
          </cell>
          <cell r="T165">
            <v>0</v>
          </cell>
          <cell r="U165">
            <v>0</v>
          </cell>
          <cell r="V165">
            <v>14.642989129411763</v>
          </cell>
          <cell r="W165">
            <v>0</v>
          </cell>
          <cell r="X165">
            <v>0</v>
          </cell>
          <cell r="Y165">
            <v>0</v>
          </cell>
          <cell r="Z165">
            <v>0</v>
          </cell>
          <cell r="AA165">
            <v>0</v>
          </cell>
          <cell r="AB165">
            <v>38231</v>
          </cell>
          <cell r="AC165">
            <v>38595</v>
          </cell>
        </row>
        <row r="166">
          <cell r="A166">
            <v>251</v>
          </cell>
          <cell r="B166">
            <v>-1</v>
          </cell>
          <cell r="C166">
            <v>33601</v>
          </cell>
          <cell r="D166" t="str">
            <v>Unknown</v>
          </cell>
          <cell r="E166" t="str">
            <v>OBI, JOHNKENNEDY</v>
          </cell>
          <cell r="F166">
            <v>0</v>
          </cell>
          <cell r="G166">
            <v>397.86348927875252</v>
          </cell>
          <cell r="H166">
            <v>151.18915854450944</v>
          </cell>
          <cell r="I166">
            <v>549.05264782326196</v>
          </cell>
          <cell r="J166">
            <v>0</v>
          </cell>
          <cell r="K166">
            <v>0</v>
          </cell>
          <cell r="L166">
            <v>0</v>
          </cell>
          <cell r="M166">
            <v>0</v>
          </cell>
          <cell r="N166">
            <v>0</v>
          </cell>
          <cell r="O166">
            <v>0</v>
          </cell>
          <cell r="P166">
            <v>0</v>
          </cell>
          <cell r="Q166">
            <v>0</v>
          </cell>
          <cell r="R166">
            <v>5.48</v>
          </cell>
          <cell r="S166">
            <v>0</v>
          </cell>
          <cell r="T166">
            <v>0</v>
          </cell>
          <cell r="U166">
            <v>0</v>
          </cell>
          <cell r="V166">
            <v>34.878112508122157</v>
          </cell>
          <cell r="W166">
            <v>0</v>
          </cell>
          <cell r="X166">
            <v>0</v>
          </cell>
          <cell r="Y166">
            <v>0</v>
          </cell>
          <cell r="Z166">
            <v>0</v>
          </cell>
          <cell r="AA166">
            <v>0</v>
          </cell>
          <cell r="AB166">
            <v>38231</v>
          </cell>
          <cell r="AC166">
            <v>38595</v>
          </cell>
        </row>
        <row r="167">
          <cell r="A167">
            <v>251</v>
          </cell>
          <cell r="B167">
            <v>-1</v>
          </cell>
          <cell r="C167">
            <v>32070</v>
          </cell>
          <cell r="D167" t="str">
            <v>Unknown</v>
          </cell>
          <cell r="E167" t="str">
            <v>ROBINSON, CAROLYN</v>
          </cell>
          <cell r="F167">
            <v>0</v>
          </cell>
          <cell r="G167">
            <v>293.8608637658171</v>
          </cell>
          <cell r="H167">
            <v>98.304825786798375</v>
          </cell>
          <cell r="I167">
            <v>392.1656895526155</v>
          </cell>
          <cell r="J167">
            <v>0</v>
          </cell>
          <cell r="K167">
            <v>0</v>
          </cell>
          <cell r="L167">
            <v>0</v>
          </cell>
          <cell r="M167">
            <v>0</v>
          </cell>
          <cell r="N167">
            <v>0</v>
          </cell>
          <cell r="O167">
            <v>0</v>
          </cell>
          <cell r="P167">
            <v>0</v>
          </cell>
          <cell r="Q167">
            <v>0</v>
          </cell>
          <cell r="R167">
            <v>12.75</v>
          </cell>
          <cell r="S167">
            <v>0</v>
          </cell>
          <cell r="T167">
            <v>0</v>
          </cell>
          <cell r="U167">
            <v>0</v>
          </cell>
          <cell r="V167">
            <v>23.901375500198277</v>
          </cell>
          <cell r="W167">
            <v>0</v>
          </cell>
          <cell r="X167">
            <v>0</v>
          </cell>
          <cell r="Y167">
            <v>0</v>
          </cell>
          <cell r="Z167">
            <v>0</v>
          </cell>
          <cell r="AA167">
            <v>0</v>
          </cell>
          <cell r="AB167">
            <v>38231</v>
          </cell>
          <cell r="AC167">
            <v>38595</v>
          </cell>
        </row>
        <row r="168">
          <cell r="A168">
            <v>251</v>
          </cell>
          <cell r="B168">
            <v>-1</v>
          </cell>
          <cell r="C168">
            <v>33537</v>
          </cell>
          <cell r="D168" t="str">
            <v>Unknown</v>
          </cell>
          <cell r="E168" t="str">
            <v>ODONNELL, PATRICK</v>
          </cell>
          <cell r="F168">
            <v>0</v>
          </cell>
          <cell r="G168">
            <v>68.28980482488349</v>
          </cell>
          <cell r="H168">
            <v>17.268740366851926</v>
          </cell>
          <cell r="I168">
            <v>85.558545191735419</v>
          </cell>
          <cell r="J168">
            <v>0</v>
          </cell>
          <cell r="K168">
            <v>0</v>
          </cell>
          <cell r="L168">
            <v>0</v>
          </cell>
          <cell r="M168">
            <v>0</v>
          </cell>
          <cell r="N168">
            <v>0</v>
          </cell>
          <cell r="O168">
            <v>0</v>
          </cell>
          <cell r="P168">
            <v>0</v>
          </cell>
          <cell r="Q168">
            <v>0</v>
          </cell>
          <cell r="R168">
            <v>2.23</v>
          </cell>
          <cell r="S168">
            <v>0</v>
          </cell>
          <cell r="T168">
            <v>0</v>
          </cell>
          <cell r="U168">
            <v>0</v>
          </cell>
          <cell r="V168">
            <v>3.5853489452814</v>
          </cell>
          <cell r="W168">
            <v>0</v>
          </cell>
          <cell r="X168">
            <v>0</v>
          </cell>
          <cell r="Y168">
            <v>0</v>
          </cell>
          <cell r="Z168">
            <v>0</v>
          </cell>
          <cell r="AA168">
            <v>0</v>
          </cell>
          <cell r="AB168">
            <v>38231</v>
          </cell>
          <cell r="AC168">
            <v>38595</v>
          </cell>
        </row>
        <row r="169">
          <cell r="A169">
            <v>251</v>
          </cell>
          <cell r="B169">
            <v>5508</v>
          </cell>
          <cell r="C169">
            <v>33647</v>
          </cell>
          <cell r="D169" t="str">
            <v>PSYCHIATRIST II</v>
          </cell>
          <cell r="E169" t="str">
            <v>BALLARD, TIFFANY DO</v>
          </cell>
          <cell r="F169">
            <v>1</v>
          </cell>
          <cell r="G169">
            <v>44912.763698358205</v>
          </cell>
          <cell r="H169">
            <v>7107.0220304070617</v>
          </cell>
          <cell r="I169">
            <v>52019.785728765266</v>
          </cell>
          <cell r="J169">
            <v>0</v>
          </cell>
          <cell r="K169">
            <v>0</v>
          </cell>
          <cell r="L169">
            <v>0</v>
          </cell>
          <cell r="M169">
            <v>0</v>
          </cell>
          <cell r="N169">
            <v>0</v>
          </cell>
          <cell r="O169">
            <v>0</v>
          </cell>
          <cell r="P169">
            <v>0</v>
          </cell>
          <cell r="R169">
            <v>427.52</v>
          </cell>
          <cell r="S169">
            <v>0</v>
          </cell>
          <cell r="T169">
            <v>0</v>
          </cell>
          <cell r="U169">
            <v>0</v>
          </cell>
          <cell r="V169">
            <v>783.77558403512455</v>
          </cell>
          <cell r="X169">
            <v>0</v>
          </cell>
          <cell r="Y169">
            <v>0</v>
          </cell>
          <cell r="Z169">
            <v>0</v>
          </cell>
          <cell r="AA169">
            <v>0</v>
          </cell>
          <cell r="AB169">
            <v>38231</v>
          </cell>
          <cell r="AC169">
            <v>38595</v>
          </cell>
        </row>
        <row r="170">
          <cell r="A170">
            <v>251</v>
          </cell>
          <cell r="B170">
            <v>-1</v>
          </cell>
          <cell r="C170">
            <v>67202</v>
          </cell>
          <cell r="D170" t="str">
            <v>Unknown</v>
          </cell>
          <cell r="E170" t="str">
            <v>CHAPMOND, JOAN C.</v>
          </cell>
          <cell r="F170">
            <v>0</v>
          </cell>
          <cell r="G170">
            <v>55.300637102016978</v>
          </cell>
          <cell r="H170">
            <v>15.069868086472079</v>
          </cell>
          <cell r="I170">
            <v>70.370505188489062</v>
          </cell>
          <cell r="J170">
            <v>0</v>
          </cell>
          <cell r="K170">
            <v>0</v>
          </cell>
          <cell r="L170">
            <v>0</v>
          </cell>
          <cell r="M170">
            <v>0</v>
          </cell>
          <cell r="N170">
            <v>0</v>
          </cell>
          <cell r="O170">
            <v>0</v>
          </cell>
          <cell r="P170">
            <v>0</v>
          </cell>
          <cell r="Q170">
            <v>0</v>
          </cell>
          <cell r="R170">
            <v>1.58</v>
          </cell>
          <cell r="S170">
            <v>0</v>
          </cell>
          <cell r="T170">
            <v>0</v>
          </cell>
          <cell r="U170">
            <v>0</v>
          </cell>
          <cell r="V170">
            <v>2.7044340917881158</v>
          </cell>
          <cell r="W170">
            <v>0</v>
          </cell>
          <cell r="X170">
            <v>0</v>
          </cell>
          <cell r="Y170">
            <v>0</v>
          </cell>
          <cell r="Z170">
            <v>0</v>
          </cell>
          <cell r="AA170">
            <v>0</v>
          </cell>
          <cell r="AB170">
            <v>38231</v>
          </cell>
          <cell r="AC170">
            <v>38595</v>
          </cell>
        </row>
        <row r="171">
          <cell r="A171">
            <v>251</v>
          </cell>
          <cell r="B171">
            <v>5487</v>
          </cell>
          <cell r="C171">
            <v>3697</v>
          </cell>
          <cell r="D171" t="str">
            <v>SUPR EMP SPECIALIST</v>
          </cell>
          <cell r="E171" t="str">
            <v>POLACHECK, THOMAS</v>
          </cell>
          <cell r="F171">
            <v>1</v>
          </cell>
          <cell r="G171">
            <v>8544.413155576578</v>
          </cell>
          <cell r="H171">
            <v>2571.9841945541057</v>
          </cell>
          <cell r="I171">
            <v>11116.397350130683</v>
          </cell>
          <cell r="J171">
            <v>0</v>
          </cell>
          <cell r="K171">
            <v>0</v>
          </cell>
          <cell r="L171">
            <v>0</v>
          </cell>
          <cell r="M171">
            <v>0</v>
          </cell>
          <cell r="N171">
            <v>0</v>
          </cell>
          <cell r="O171">
            <v>0</v>
          </cell>
          <cell r="P171">
            <v>0</v>
          </cell>
          <cell r="R171">
            <v>436.48</v>
          </cell>
          <cell r="S171">
            <v>0</v>
          </cell>
          <cell r="T171">
            <v>0</v>
          </cell>
          <cell r="U171">
            <v>0</v>
          </cell>
          <cell r="V171">
            <v>389.47336331670618</v>
          </cell>
          <cell r="X171">
            <v>0</v>
          </cell>
          <cell r="Y171">
            <v>0</v>
          </cell>
          <cell r="Z171">
            <v>0</v>
          </cell>
          <cell r="AA171">
            <v>0</v>
          </cell>
          <cell r="AB171">
            <v>38231</v>
          </cell>
          <cell r="AC171">
            <v>38595</v>
          </cell>
        </row>
        <row r="172">
          <cell r="A172">
            <v>251</v>
          </cell>
          <cell r="B172">
            <v>5892</v>
          </cell>
          <cell r="C172">
            <v>33807</v>
          </cell>
          <cell r="D172" t="str">
            <v>REHAB SPECIALIST</v>
          </cell>
          <cell r="E172" t="str">
            <v>WIRSHING, ANDREA L</v>
          </cell>
          <cell r="F172">
            <v>1</v>
          </cell>
          <cell r="G172">
            <v>14292.084223838128</v>
          </cell>
          <cell r="H172">
            <v>2568.0191210875751</v>
          </cell>
          <cell r="I172">
            <v>16860.103344925705</v>
          </cell>
          <cell r="J172">
            <v>0</v>
          </cell>
          <cell r="K172">
            <v>0</v>
          </cell>
          <cell r="L172">
            <v>0</v>
          </cell>
          <cell r="M172">
            <v>0</v>
          </cell>
          <cell r="N172">
            <v>0</v>
          </cell>
          <cell r="O172">
            <v>0</v>
          </cell>
          <cell r="P172">
            <v>0</v>
          </cell>
          <cell r="R172">
            <v>368.64</v>
          </cell>
          <cell r="S172">
            <v>0</v>
          </cell>
          <cell r="T172">
            <v>0</v>
          </cell>
          <cell r="U172">
            <v>0</v>
          </cell>
          <cell r="V172">
            <v>1147.8174957951312</v>
          </cell>
          <cell r="X172">
            <v>0</v>
          </cell>
          <cell r="Y172">
            <v>0</v>
          </cell>
          <cell r="Z172">
            <v>0</v>
          </cell>
          <cell r="AA172">
            <v>0</v>
          </cell>
          <cell r="AB172">
            <v>38231</v>
          </cell>
          <cell r="AC172">
            <v>38595</v>
          </cell>
        </row>
        <row r="173">
          <cell r="A173">
            <v>251</v>
          </cell>
          <cell r="B173">
            <v>5298</v>
          </cell>
          <cell r="C173">
            <v>33814</v>
          </cell>
          <cell r="D173" t="str">
            <v>REHAB SPECIALIST</v>
          </cell>
          <cell r="E173" t="str">
            <v>ALTENDORFER, TARYN J</v>
          </cell>
          <cell r="F173">
            <v>1</v>
          </cell>
          <cell r="G173">
            <v>13312.41</v>
          </cell>
          <cell r="H173">
            <v>2489.54</v>
          </cell>
          <cell r="I173">
            <v>15801.95</v>
          </cell>
          <cell r="J173">
            <v>0</v>
          </cell>
          <cell r="K173">
            <v>0</v>
          </cell>
          <cell r="L173">
            <v>0</v>
          </cell>
          <cell r="M173">
            <v>0</v>
          </cell>
          <cell r="N173">
            <v>0</v>
          </cell>
          <cell r="O173">
            <v>0</v>
          </cell>
          <cell r="P173">
            <v>0</v>
          </cell>
          <cell r="R173">
            <v>285.99</v>
          </cell>
          <cell r="S173">
            <v>0</v>
          </cell>
          <cell r="T173">
            <v>0</v>
          </cell>
          <cell r="U173">
            <v>0</v>
          </cell>
          <cell r="V173">
            <v>1049.6300000000001</v>
          </cell>
          <cell r="X173">
            <v>0</v>
          </cell>
          <cell r="Y173">
            <v>0</v>
          </cell>
          <cell r="Z173">
            <v>0</v>
          </cell>
          <cell r="AA173">
            <v>0</v>
          </cell>
          <cell r="AB173">
            <v>38231</v>
          </cell>
          <cell r="AC173">
            <v>38595</v>
          </cell>
        </row>
        <row r="174">
          <cell r="A174">
            <v>251</v>
          </cell>
          <cell r="B174">
            <v>5481</v>
          </cell>
          <cell r="C174">
            <v>33817</v>
          </cell>
          <cell r="D174" t="str">
            <v>CASE MANAGER</v>
          </cell>
          <cell r="E174" t="str">
            <v>SALAZAR, SUZANNE</v>
          </cell>
          <cell r="F174">
            <v>1</v>
          </cell>
          <cell r="G174">
            <v>8184.3</v>
          </cell>
          <cell r="H174">
            <v>812.89</v>
          </cell>
          <cell r="I174">
            <v>8997.19</v>
          </cell>
          <cell r="J174">
            <v>0</v>
          </cell>
          <cell r="K174">
            <v>0</v>
          </cell>
          <cell r="L174">
            <v>0</v>
          </cell>
          <cell r="M174">
            <v>0</v>
          </cell>
          <cell r="N174">
            <v>0</v>
          </cell>
          <cell r="O174">
            <v>0</v>
          </cell>
          <cell r="P174">
            <v>0</v>
          </cell>
          <cell r="R174">
            <v>94.26</v>
          </cell>
          <cell r="S174">
            <v>0</v>
          </cell>
          <cell r="T174">
            <v>0</v>
          </cell>
          <cell r="U174">
            <v>0</v>
          </cell>
          <cell r="V174">
            <v>545.22389999999996</v>
          </cell>
          <cell r="X174">
            <v>0</v>
          </cell>
          <cell r="Y174">
            <v>0</v>
          </cell>
          <cell r="Z174">
            <v>0</v>
          </cell>
          <cell r="AA174">
            <v>0</v>
          </cell>
          <cell r="AB174">
            <v>38231</v>
          </cell>
          <cell r="AC174">
            <v>38595</v>
          </cell>
        </row>
        <row r="175">
          <cell r="A175">
            <v>251</v>
          </cell>
          <cell r="B175">
            <v>5481</v>
          </cell>
          <cell r="C175">
            <v>33819</v>
          </cell>
          <cell r="D175" t="str">
            <v>CASE MANAGER</v>
          </cell>
          <cell r="E175" t="str">
            <v>BENAVIDEZ, MYRNA G</v>
          </cell>
          <cell r="F175">
            <v>1</v>
          </cell>
          <cell r="G175">
            <v>13161.521918918916</v>
          </cell>
          <cell r="H175">
            <v>2033.8382432432429</v>
          </cell>
          <cell r="I175">
            <v>15195.360162162158</v>
          </cell>
          <cell r="J175">
            <v>0</v>
          </cell>
          <cell r="K175">
            <v>0</v>
          </cell>
          <cell r="L175">
            <v>0</v>
          </cell>
          <cell r="M175">
            <v>0</v>
          </cell>
          <cell r="N175">
            <v>0</v>
          </cell>
          <cell r="O175">
            <v>0</v>
          </cell>
          <cell r="P175">
            <v>0</v>
          </cell>
          <cell r="R175">
            <v>538.74</v>
          </cell>
          <cell r="S175">
            <v>0</v>
          </cell>
          <cell r="T175">
            <v>0</v>
          </cell>
          <cell r="U175">
            <v>0</v>
          </cell>
          <cell r="V175">
            <v>843.2706137837838</v>
          </cell>
          <cell r="X175">
            <v>0</v>
          </cell>
          <cell r="Y175">
            <v>0</v>
          </cell>
          <cell r="Z175">
            <v>0</v>
          </cell>
          <cell r="AA175">
            <v>0</v>
          </cell>
          <cell r="AB175">
            <v>38231</v>
          </cell>
          <cell r="AC175">
            <v>38595</v>
          </cell>
        </row>
        <row r="176">
          <cell r="A176">
            <v>251</v>
          </cell>
          <cell r="B176">
            <v>6325</v>
          </cell>
          <cell r="C176">
            <v>33823</v>
          </cell>
          <cell r="D176" t="str">
            <v>REHAB SPECIALIST</v>
          </cell>
          <cell r="E176" t="str">
            <v>BAYLISS, BRIAN E</v>
          </cell>
          <cell r="F176">
            <v>1</v>
          </cell>
          <cell r="G176">
            <v>9404.93</v>
          </cell>
          <cell r="H176">
            <v>1294.6300000000001</v>
          </cell>
          <cell r="I176">
            <v>10699.56</v>
          </cell>
          <cell r="J176">
            <v>0</v>
          </cell>
          <cell r="K176">
            <v>0</v>
          </cell>
          <cell r="L176">
            <v>0</v>
          </cell>
          <cell r="M176">
            <v>0</v>
          </cell>
          <cell r="N176">
            <v>0</v>
          </cell>
          <cell r="O176">
            <v>0</v>
          </cell>
          <cell r="P176">
            <v>0</v>
          </cell>
          <cell r="R176">
            <v>149.34</v>
          </cell>
          <cell r="S176">
            <v>0</v>
          </cell>
          <cell r="T176">
            <v>0</v>
          </cell>
          <cell r="U176">
            <v>0</v>
          </cell>
          <cell r="V176">
            <v>743.00030000000004</v>
          </cell>
          <cell r="X176">
            <v>0</v>
          </cell>
          <cell r="Y176">
            <v>0</v>
          </cell>
          <cell r="Z176">
            <v>0</v>
          </cell>
          <cell r="AA176">
            <v>0</v>
          </cell>
          <cell r="AB176">
            <v>38231</v>
          </cell>
          <cell r="AC176">
            <v>38595</v>
          </cell>
        </row>
        <row r="177">
          <cell r="A177">
            <v>251</v>
          </cell>
          <cell r="B177">
            <v>1201</v>
          </cell>
          <cell r="C177">
            <v>33829</v>
          </cell>
          <cell r="D177" t="str">
            <v>REHAB SPECIALIST</v>
          </cell>
          <cell r="E177" t="str">
            <v>TREVINO, GREGORY</v>
          </cell>
          <cell r="F177">
            <v>1</v>
          </cell>
          <cell r="G177">
            <v>8320.75</v>
          </cell>
          <cell r="H177">
            <v>797.24</v>
          </cell>
          <cell r="I177">
            <v>9117.99</v>
          </cell>
          <cell r="J177">
            <v>0</v>
          </cell>
          <cell r="K177">
            <v>0</v>
          </cell>
          <cell r="L177">
            <v>0</v>
          </cell>
          <cell r="M177">
            <v>0</v>
          </cell>
          <cell r="N177">
            <v>0</v>
          </cell>
          <cell r="O177">
            <v>0</v>
          </cell>
          <cell r="P177">
            <v>0</v>
          </cell>
          <cell r="R177">
            <v>207.78</v>
          </cell>
          <cell r="S177">
            <v>0</v>
          </cell>
          <cell r="T177">
            <v>0</v>
          </cell>
          <cell r="U177">
            <v>0</v>
          </cell>
          <cell r="V177">
            <v>675.24969999999996</v>
          </cell>
          <cell r="X177">
            <v>0</v>
          </cell>
          <cell r="Y177">
            <v>0</v>
          </cell>
          <cell r="Z177">
            <v>0</v>
          </cell>
          <cell r="AA177">
            <v>0</v>
          </cell>
          <cell r="AB177">
            <v>38231</v>
          </cell>
          <cell r="AC177">
            <v>38595</v>
          </cell>
        </row>
        <row r="178">
          <cell r="A178">
            <v>251</v>
          </cell>
          <cell r="B178">
            <v>6336</v>
          </cell>
          <cell r="C178">
            <v>33855</v>
          </cell>
          <cell r="D178" t="str">
            <v>REHAB SPECIALIST</v>
          </cell>
          <cell r="E178" t="str">
            <v>BIDDLE, JENNIFER</v>
          </cell>
          <cell r="F178">
            <v>1</v>
          </cell>
          <cell r="G178">
            <v>4113.8</v>
          </cell>
          <cell r="H178">
            <v>381.3</v>
          </cell>
          <cell r="I178">
            <v>4495.1000000000004</v>
          </cell>
          <cell r="J178">
            <v>0</v>
          </cell>
          <cell r="K178">
            <v>0</v>
          </cell>
          <cell r="L178">
            <v>0</v>
          </cell>
          <cell r="M178">
            <v>0</v>
          </cell>
          <cell r="N178">
            <v>0</v>
          </cell>
          <cell r="O178">
            <v>0</v>
          </cell>
          <cell r="P178">
            <v>0</v>
          </cell>
          <cell r="R178">
            <v>57.97</v>
          </cell>
          <cell r="S178">
            <v>0</v>
          </cell>
          <cell r="T178">
            <v>0</v>
          </cell>
          <cell r="U178">
            <v>0</v>
          </cell>
          <cell r="V178">
            <v>323.03039999999999</v>
          </cell>
          <cell r="X178">
            <v>0</v>
          </cell>
          <cell r="Y178">
            <v>0</v>
          </cell>
          <cell r="Z178">
            <v>0</v>
          </cell>
          <cell r="AA178">
            <v>0</v>
          </cell>
          <cell r="AB178">
            <v>38231</v>
          </cell>
          <cell r="AC178">
            <v>38595</v>
          </cell>
        </row>
        <row r="179">
          <cell r="A179">
            <v>251</v>
          </cell>
          <cell r="B179">
            <v>-1</v>
          </cell>
          <cell r="C179">
            <v>32401</v>
          </cell>
          <cell r="D179" t="str">
            <v>Unknown</v>
          </cell>
          <cell r="E179" t="str">
            <v>LEE, AVA MICHELE MD</v>
          </cell>
          <cell r="F179">
            <v>0</v>
          </cell>
          <cell r="G179">
            <v>572.153915444581</v>
          </cell>
          <cell r="H179">
            <v>106.68503022241678</v>
          </cell>
          <cell r="I179">
            <v>678.8389456669978</v>
          </cell>
          <cell r="J179">
            <v>0</v>
          </cell>
          <cell r="K179">
            <v>0</v>
          </cell>
          <cell r="L179">
            <v>0</v>
          </cell>
          <cell r="M179">
            <v>0</v>
          </cell>
          <cell r="N179">
            <v>0</v>
          </cell>
          <cell r="O179">
            <v>0</v>
          </cell>
          <cell r="P179">
            <v>0</v>
          </cell>
          <cell r="Q179">
            <v>0</v>
          </cell>
          <cell r="R179">
            <v>3.5</v>
          </cell>
          <cell r="S179">
            <v>0</v>
          </cell>
          <cell r="T179">
            <v>0</v>
          </cell>
          <cell r="U179">
            <v>0</v>
          </cell>
          <cell r="V179">
            <v>9.1930025423871502</v>
          </cell>
          <cell r="W179">
            <v>0</v>
          </cell>
          <cell r="X179">
            <v>0</v>
          </cell>
          <cell r="Y179">
            <v>0</v>
          </cell>
          <cell r="Z179">
            <v>0</v>
          </cell>
          <cell r="AA179">
            <v>0</v>
          </cell>
          <cell r="AB179">
            <v>38231</v>
          </cell>
          <cell r="AC179">
            <v>38595</v>
          </cell>
        </row>
        <row r="180">
          <cell r="A180">
            <v>251</v>
          </cell>
          <cell r="B180">
            <v>5491</v>
          </cell>
          <cell r="C180">
            <v>33860</v>
          </cell>
          <cell r="D180" t="str">
            <v>REHAB SPECIALIST</v>
          </cell>
          <cell r="E180" t="str">
            <v>LAXTON, LENA</v>
          </cell>
          <cell r="F180">
            <v>1</v>
          </cell>
          <cell r="G180">
            <v>2963.59</v>
          </cell>
          <cell r="H180">
            <v>275.42</v>
          </cell>
          <cell r="I180">
            <v>3239.01</v>
          </cell>
          <cell r="J180">
            <v>0</v>
          </cell>
          <cell r="K180">
            <v>0</v>
          </cell>
          <cell r="L180">
            <v>0</v>
          </cell>
          <cell r="M180">
            <v>0</v>
          </cell>
          <cell r="N180">
            <v>0</v>
          </cell>
          <cell r="O180">
            <v>0</v>
          </cell>
          <cell r="P180">
            <v>0</v>
          </cell>
          <cell r="R180">
            <v>84.78</v>
          </cell>
          <cell r="S180">
            <v>0</v>
          </cell>
          <cell r="T180">
            <v>0</v>
          </cell>
          <cell r="U180">
            <v>0</v>
          </cell>
          <cell r="V180">
            <v>234.0001</v>
          </cell>
          <cell r="X180">
            <v>0</v>
          </cell>
          <cell r="Y180">
            <v>0</v>
          </cell>
          <cell r="Z180">
            <v>0</v>
          </cell>
          <cell r="AA180">
            <v>0</v>
          </cell>
          <cell r="AB180">
            <v>38231</v>
          </cell>
          <cell r="AC180">
            <v>38595</v>
          </cell>
        </row>
        <row r="181">
          <cell r="A181">
            <v>251</v>
          </cell>
          <cell r="B181">
            <v>5488</v>
          </cell>
          <cell r="C181">
            <v>33794</v>
          </cell>
          <cell r="D181" t="str">
            <v>RN</v>
          </cell>
          <cell r="E181" t="str">
            <v>DAVIS,  AUDREY L</v>
          </cell>
          <cell r="F181">
            <v>1</v>
          </cell>
          <cell r="G181">
            <v>22602.324034220459</v>
          </cell>
          <cell r="H181">
            <v>4211.5824884624499</v>
          </cell>
          <cell r="I181">
            <v>26813.906522682908</v>
          </cell>
          <cell r="J181">
            <v>0</v>
          </cell>
          <cell r="K181">
            <v>0</v>
          </cell>
          <cell r="L181">
            <v>0</v>
          </cell>
          <cell r="M181">
            <v>0</v>
          </cell>
          <cell r="N181">
            <v>0</v>
          </cell>
          <cell r="O181">
            <v>0</v>
          </cell>
          <cell r="P181">
            <v>0</v>
          </cell>
          <cell r="R181">
            <v>520.83999999999901</v>
          </cell>
          <cell r="S181">
            <v>0</v>
          </cell>
          <cell r="T181">
            <v>0</v>
          </cell>
          <cell r="U181">
            <v>0</v>
          </cell>
          <cell r="V181">
            <v>1211.9478698600899</v>
          </cell>
          <cell r="X181">
            <v>0</v>
          </cell>
          <cell r="Y181">
            <v>0</v>
          </cell>
          <cell r="Z181">
            <v>0</v>
          </cell>
          <cell r="AA181">
            <v>0</v>
          </cell>
          <cell r="AB181">
            <v>38231</v>
          </cell>
          <cell r="AC181">
            <v>38595</v>
          </cell>
        </row>
        <row r="182">
          <cell r="A182">
            <v>251</v>
          </cell>
          <cell r="B182">
            <v>5496</v>
          </cell>
          <cell r="C182">
            <v>20036</v>
          </cell>
          <cell r="D182" t="str">
            <v>REHAB SPECIALIST</v>
          </cell>
          <cell r="E182" t="str">
            <v>ROSS, MARCIA</v>
          </cell>
          <cell r="F182">
            <v>1</v>
          </cell>
          <cell r="G182">
            <v>0</v>
          </cell>
          <cell r="H182">
            <v>0</v>
          </cell>
          <cell r="I182">
            <v>0</v>
          </cell>
          <cell r="J182">
            <v>0</v>
          </cell>
          <cell r="K182">
            <v>0</v>
          </cell>
          <cell r="L182">
            <v>0</v>
          </cell>
          <cell r="M182">
            <v>0</v>
          </cell>
          <cell r="N182">
            <v>0</v>
          </cell>
          <cell r="O182">
            <v>0</v>
          </cell>
          <cell r="P182">
            <v>0</v>
          </cell>
          <cell r="R182">
            <v>0</v>
          </cell>
          <cell r="S182">
            <v>0</v>
          </cell>
          <cell r="T182">
            <v>0</v>
          </cell>
          <cell r="U182">
            <v>0</v>
          </cell>
          <cell r="V182">
            <v>0</v>
          </cell>
          <cell r="X182">
            <v>0</v>
          </cell>
          <cell r="Y182">
            <v>0</v>
          </cell>
          <cell r="Z182">
            <v>0</v>
          </cell>
          <cell r="AA182">
            <v>0</v>
          </cell>
          <cell r="AB182">
            <v>38231</v>
          </cell>
          <cell r="AC182">
            <v>38595</v>
          </cell>
        </row>
        <row r="183">
          <cell r="A183">
            <v>251</v>
          </cell>
          <cell r="B183">
            <v>6304</v>
          </cell>
          <cell r="C183">
            <v>20915</v>
          </cell>
          <cell r="D183" t="str">
            <v>SUPR TEAM SUPERVISOR</v>
          </cell>
          <cell r="E183" t="str">
            <v>HERNANDEZ, ROSA</v>
          </cell>
          <cell r="F183">
            <v>1</v>
          </cell>
          <cell r="G183">
            <v>12.730142398861874</v>
          </cell>
          <cell r="H183">
            <v>12.063398654372593</v>
          </cell>
          <cell r="I183">
            <v>24.793541053234467</v>
          </cell>
          <cell r="J183">
            <v>0</v>
          </cell>
          <cell r="K183">
            <v>0</v>
          </cell>
          <cell r="L183">
            <v>0</v>
          </cell>
          <cell r="M183">
            <v>0</v>
          </cell>
          <cell r="N183">
            <v>0</v>
          </cell>
          <cell r="O183">
            <v>0</v>
          </cell>
          <cell r="P183">
            <v>0</v>
          </cell>
          <cell r="R183">
            <v>0.95</v>
          </cell>
          <cell r="S183">
            <v>0</v>
          </cell>
          <cell r="T183">
            <v>0</v>
          </cell>
          <cell r="U183">
            <v>0</v>
          </cell>
          <cell r="V183">
            <v>0.46282051282051279</v>
          </cell>
          <cell r="X183">
            <v>0</v>
          </cell>
          <cell r="Y183">
            <v>0</v>
          </cell>
          <cell r="Z183">
            <v>0</v>
          </cell>
          <cell r="AA183">
            <v>0</v>
          </cell>
          <cell r="AB183">
            <v>38231</v>
          </cell>
          <cell r="AC183">
            <v>38595</v>
          </cell>
        </row>
        <row r="184">
          <cell r="A184">
            <v>251</v>
          </cell>
          <cell r="B184">
            <v>5491</v>
          </cell>
          <cell r="C184">
            <v>22071</v>
          </cell>
          <cell r="D184" t="str">
            <v>REHAB SPECIALIST</v>
          </cell>
          <cell r="E184" t="str">
            <v>TORRES, GUILLERMO R.</v>
          </cell>
          <cell r="F184">
            <v>1</v>
          </cell>
          <cell r="G184">
            <v>466.25501842618689</v>
          </cell>
          <cell r="H184">
            <v>169.90958161716887</v>
          </cell>
          <cell r="I184">
            <v>636.16460004335579</v>
          </cell>
          <cell r="J184">
            <v>0</v>
          </cell>
          <cell r="K184">
            <v>0</v>
          </cell>
          <cell r="L184">
            <v>0</v>
          </cell>
          <cell r="M184">
            <v>0</v>
          </cell>
          <cell r="N184">
            <v>0</v>
          </cell>
          <cell r="O184">
            <v>0</v>
          </cell>
          <cell r="P184">
            <v>0</v>
          </cell>
          <cell r="R184">
            <v>9.9</v>
          </cell>
          <cell r="S184">
            <v>0</v>
          </cell>
          <cell r="T184">
            <v>0</v>
          </cell>
          <cell r="U184">
            <v>0</v>
          </cell>
          <cell r="V184">
            <v>42.21031645350098</v>
          </cell>
          <cell r="X184">
            <v>0</v>
          </cell>
          <cell r="Y184">
            <v>0</v>
          </cell>
          <cell r="Z184">
            <v>0</v>
          </cell>
          <cell r="AA184">
            <v>0</v>
          </cell>
          <cell r="AB184">
            <v>38231</v>
          </cell>
          <cell r="AC184">
            <v>38595</v>
          </cell>
        </row>
        <row r="185">
          <cell r="A185">
            <v>251</v>
          </cell>
          <cell r="B185">
            <v>5437</v>
          </cell>
          <cell r="C185">
            <v>22195</v>
          </cell>
          <cell r="D185" t="str">
            <v>LVN</v>
          </cell>
          <cell r="E185" t="str">
            <v>WILHITE, MADLYN L.</v>
          </cell>
          <cell r="F185">
            <v>1</v>
          </cell>
          <cell r="G185">
            <v>30738.947964277537</v>
          </cell>
          <cell r="H185">
            <v>9160.9898097549813</v>
          </cell>
          <cell r="I185">
            <v>39899.937774032514</v>
          </cell>
          <cell r="J185">
            <v>0</v>
          </cell>
          <cell r="K185">
            <v>0</v>
          </cell>
          <cell r="L185">
            <v>0</v>
          </cell>
          <cell r="M185">
            <v>0</v>
          </cell>
          <cell r="N185">
            <v>0</v>
          </cell>
          <cell r="O185">
            <v>0</v>
          </cell>
          <cell r="P185">
            <v>0</v>
          </cell>
          <cell r="R185">
            <v>1086.6400000000001</v>
          </cell>
          <cell r="S185">
            <v>0</v>
          </cell>
          <cell r="T185">
            <v>0</v>
          </cell>
          <cell r="U185">
            <v>0</v>
          </cell>
          <cell r="V185">
            <v>2070.2652340847262</v>
          </cell>
          <cell r="X185">
            <v>0</v>
          </cell>
          <cell r="Y185">
            <v>0</v>
          </cell>
          <cell r="Z185">
            <v>0</v>
          </cell>
          <cell r="AA185">
            <v>0</v>
          </cell>
          <cell r="AB185">
            <v>38231</v>
          </cell>
          <cell r="AC185">
            <v>38595</v>
          </cell>
        </row>
        <row r="186">
          <cell r="A186">
            <v>251</v>
          </cell>
          <cell r="B186">
            <v>5503</v>
          </cell>
          <cell r="C186">
            <v>22691</v>
          </cell>
          <cell r="D186" t="str">
            <v>THERAPIST</v>
          </cell>
          <cell r="E186" t="str">
            <v>WEILER, SHIRLEY A.</v>
          </cell>
          <cell r="F186">
            <v>1</v>
          </cell>
          <cell r="G186">
            <v>24220.78549399933</v>
          </cell>
          <cell r="H186">
            <v>6969.5226439602839</v>
          </cell>
          <cell r="I186">
            <v>31190.308137959615</v>
          </cell>
          <cell r="J186">
            <v>0</v>
          </cell>
          <cell r="K186">
            <v>0</v>
          </cell>
          <cell r="L186">
            <v>0</v>
          </cell>
          <cell r="M186">
            <v>0</v>
          </cell>
          <cell r="N186">
            <v>0</v>
          </cell>
          <cell r="O186">
            <v>0</v>
          </cell>
          <cell r="P186">
            <v>0</v>
          </cell>
          <cell r="R186">
            <v>605.66666666666674</v>
          </cell>
          <cell r="S186">
            <v>0</v>
          </cell>
          <cell r="T186">
            <v>0</v>
          </cell>
          <cell r="U186">
            <v>0</v>
          </cell>
          <cell r="V186">
            <v>1505.7086860685654</v>
          </cell>
          <cell r="X186">
            <v>0</v>
          </cell>
          <cell r="Y186">
            <v>0</v>
          </cell>
          <cell r="Z186">
            <v>0</v>
          </cell>
          <cell r="AA186">
            <v>0</v>
          </cell>
          <cell r="AB186">
            <v>38231</v>
          </cell>
          <cell r="AC186">
            <v>38595</v>
          </cell>
        </row>
        <row r="187">
          <cell r="A187">
            <v>251</v>
          </cell>
          <cell r="B187">
            <v>4896</v>
          </cell>
          <cell r="C187">
            <v>30066</v>
          </cell>
          <cell r="D187" t="str">
            <v>ASSOC MEDICAL DIR</v>
          </cell>
          <cell r="E187" t="str">
            <v>BACH, RUSSELL MD</v>
          </cell>
          <cell r="F187">
            <v>0.25</v>
          </cell>
          <cell r="G187">
            <v>34123.725008619134</v>
          </cell>
          <cell r="H187">
            <v>6379.8219369243661</v>
          </cell>
          <cell r="I187">
            <v>40503.546945543501</v>
          </cell>
          <cell r="J187">
            <v>0</v>
          </cell>
          <cell r="K187">
            <v>0</v>
          </cell>
          <cell r="L187">
            <v>0</v>
          </cell>
          <cell r="M187">
            <v>0</v>
          </cell>
          <cell r="N187">
            <v>0</v>
          </cell>
          <cell r="O187">
            <v>0</v>
          </cell>
          <cell r="P187">
            <v>0</v>
          </cell>
          <cell r="R187">
            <v>239.25</v>
          </cell>
          <cell r="S187">
            <v>0</v>
          </cell>
          <cell r="T187">
            <v>0</v>
          </cell>
          <cell r="U187">
            <v>0</v>
          </cell>
          <cell r="V187">
            <v>531.04736939961583</v>
          </cell>
          <cell r="X187">
            <v>0</v>
          </cell>
          <cell r="Y187">
            <v>0</v>
          </cell>
          <cell r="Z187">
            <v>0</v>
          </cell>
          <cell r="AA187">
            <v>0</v>
          </cell>
          <cell r="AB187">
            <v>38231</v>
          </cell>
          <cell r="AC187">
            <v>38595</v>
          </cell>
        </row>
        <row r="188">
          <cell r="A188">
            <v>251</v>
          </cell>
          <cell r="B188">
            <v>5450</v>
          </cell>
          <cell r="C188">
            <v>31277</v>
          </cell>
          <cell r="D188" t="str">
            <v>REHAB SPECIALIST</v>
          </cell>
          <cell r="E188" t="str">
            <v>MILLIGAN, SHERRY</v>
          </cell>
          <cell r="F188">
            <v>1</v>
          </cell>
          <cell r="G188">
            <v>21182.778173124021</v>
          </cell>
          <cell r="H188">
            <v>8020.6409753379703</v>
          </cell>
          <cell r="I188">
            <v>29203.419148461991</v>
          </cell>
          <cell r="J188">
            <v>0</v>
          </cell>
          <cell r="K188">
            <v>0</v>
          </cell>
          <cell r="L188">
            <v>0</v>
          </cell>
          <cell r="M188">
            <v>0</v>
          </cell>
          <cell r="N188">
            <v>0</v>
          </cell>
          <cell r="O188">
            <v>0</v>
          </cell>
          <cell r="P188">
            <v>0</v>
          </cell>
          <cell r="R188">
            <v>617.33000000000004</v>
          </cell>
          <cell r="S188">
            <v>0</v>
          </cell>
          <cell r="T188">
            <v>0</v>
          </cell>
          <cell r="U188">
            <v>0</v>
          </cell>
          <cell r="V188">
            <v>1572.3536611775078</v>
          </cell>
          <cell r="X188">
            <v>0</v>
          </cell>
          <cell r="Y188">
            <v>0</v>
          </cell>
          <cell r="Z188">
            <v>0</v>
          </cell>
          <cell r="AA188">
            <v>0</v>
          </cell>
          <cell r="AB188">
            <v>38231</v>
          </cell>
          <cell r="AC188">
            <v>38595</v>
          </cell>
        </row>
        <row r="189">
          <cell r="A189">
            <v>251</v>
          </cell>
          <cell r="B189">
            <v>5420</v>
          </cell>
          <cell r="C189">
            <v>31774</v>
          </cell>
          <cell r="D189" t="str">
            <v>PSYCHIATRIST</v>
          </cell>
          <cell r="E189" t="str">
            <v>LODWICK, GWILYM  MD</v>
          </cell>
          <cell r="F189">
            <v>1</v>
          </cell>
          <cell r="G189">
            <v>125532.58550121594</v>
          </cell>
          <cell r="H189">
            <v>22215.081086781687</v>
          </cell>
          <cell r="I189">
            <v>147747.66658799764</v>
          </cell>
          <cell r="J189">
            <v>0</v>
          </cell>
          <cell r="K189">
            <v>0</v>
          </cell>
          <cell r="L189">
            <v>0</v>
          </cell>
          <cell r="M189">
            <v>0</v>
          </cell>
          <cell r="N189">
            <v>0</v>
          </cell>
          <cell r="O189">
            <v>0</v>
          </cell>
          <cell r="P189">
            <v>0</v>
          </cell>
          <cell r="R189">
            <v>1031.57</v>
          </cell>
          <cell r="S189">
            <v>0</v>
          </cell>
          <cell r="T189">
            <v>0</v>
          </cell>
          <cell r="U189">
            <v>0</v>
          </cell>
          <cell r="V189">
            <v>2054.3308745725062</v>
          </cell>
          <cell r="X189">
            <v>0</v>
          </cell>
          <cell r="Y189">
            <v>0</v>
          </cell>
          <cell r="Z189">
            <v>0</v>
          </cell>
          <cell r="AA189">
            <v>0</v>
          </cell>
          <cell r="AB189">
            <v>38231</v>
          </cell>
          <cell r="AC189">
            <v>38595</v>
          </cell>
        </row>
        <row r="190">
          <cell r="A190">
            <v>251</v>
          </cell>
          <cell r="B190">
            <v>5935</v>
          </cell>
          <cell r="C190">
            <v>33856</v>
          </cell>
          <cell r="D190" t="str">
            <v>REHAB SPECIALIST</v>
          </cell>
          <cell r="E190" t="str">
            <v>GOTCHER, LESLEY R</v>
          </cell>
          <cell r="F190">
            <v>1</v>
          </cell>
          <cell r="G190">
            <v>3990.25</v>
          </cell>
          <cell r="H190">
            <v>362.1</v>
          </cell>
          <cell r="I190">
            <v>4352.3500000000004</v>
          </cell>
          <cell r="J190">
            <v>0</v>
          </cell>
          <cell r="K190">
            <v>0</v>
          </cell>
          <cell r="L190">
            <v>0</v>
          </cell>
          <cell r="M190">
            <v>0</v>
          </cell>
          <cell r="N190">
            <v>0</v>
          </cell>
          <cell r="O190">
            <v>0</v>
          </cell>
          <cell r="P190">
            <v>0</v>
          </cell>
          <cell r="R190">
            <v>94.95</v>
          </cell>
          <cell r="S190">
            <v>0</v>
          </cell>
          <cell r="T190">
            <v>0</v>
          </cell>
          <cell r="U190">
            <v>0</v>
          </cell>
          <cell r="V190">
            <v>307.27280000000002</v>
          </cell>
          <cell r="X190">
            <v>0</v>
          </cell>
          <cell r="Y190">
            <v>0</v>
          </cell>
          <cell r="Z190">
            <v>0</v>
          </cell>
          <cell r="AA190">
            <v>0</v>
          </cell>
          <cell r="AB190">
            <v>38231</v>
          </cell>
          <cell r="AC190">
            <v>38595</v>
          </cell>
        </row>
        <row r="191">
          <cell r="A191">
            <v>251</v>
          </cell>
          <cell r="B191">
            <v>-1</v>
          </cell>
          <cell r="C191">
            <v>3352</v>
          </cell>
          <cell r="D191" t="str">
            <v>Unknown</v>
          </cell>
          <cell r="E191" t="str">
            <v>MILLER, KATHERINE MARIE</v>
          </cell>
          <cell r="F191">
            <v>0</v>
          </cell>
          <cell r="G191">
            <v>132.08452120155343</v>
          </cell>
          <cell r="H191">
            <v>34.792531505112144</v>
          </cell>
          <cell r="I191">
            <v>166.87705270666558</v>
          </cell>
          <cell r="J191">
            <v>0</v>
          </cell>
          <cell r="K191">
            <v>0</v>
          </cell>
          <cell r="L191">
            <v>0</v>
          </cell>
          <cell r="M191">
            <v>0</v>
          </cell>
          <cell r="N191">
            <v>0</v>
          </cell>
          <cell r="O191">
            <v>0</v>
          </cell>
          <cell r="P191">
            <v>0</v>
          </cell>
          <cell r="Q191">
            <v>0</v>
          </cell>
          <cell r="R191">
            <v>2.67</v>
          </cell>
          <cell r="S191">
            <v>0</v>
          </cell>
          <cell r="T191">
            <v>0</v>
          </cell>
          <cell r="U191">
            <v>0</v>
          </cell>
          <cell r="V191">
            <v>7.5075418482999119</v>
          </cell>
          <cell r="W191">
            <v>0</v>
          </cell>
          <cell r="X191">
            <v>0</v>
          </cell>
          <cell r="Y191">
            <v>0</v>
          </cell>
          <cell r="Z191">
            <v>0</v>
          </cell>
          <cell r="AA191">
            <v>0</v>
          </cell>
          <cell r="AB191">
            <v>38231</v>
          </cell>
          <cell r="AC191">
            <v>38595</v>
          </cell>
        </row>
        <row r="192">
          <cell r="A192">
            <v>251</v>
          </cell>
          <cell r="B192">
            <v>-1</v>
          </cell>
          <cell r="C192">
            <v>32449</v>
          </cell>
          <cell r="D192" t="str">
            <v>Unknown</v>
          </cell>
          <cell r="E192" t="str">
            <v>MAULDING, NICHOLAS</v>
          </cell>
          <cell r="F192">
            <v>0</v>
          </cell>
          <cell r="G192">
            <v>67.504701388378763</v>
          </cell>
          <cell r="H192">
            <v>20.787702931021819</v>
          </cell>
          <cell r="I192">
            <v>88.292404319400589</v>
          </cell>
          <cell r="J192">
            <v>0</v>
          </cell>
          <cell r="K192">
            <v>0</v>
          </cell>
          <cell r="L192">
            <v>0</v>
          </cell>
          <cell r="M192">
            <v>0</v>
          </cell>
          <cell r="N192">
            <v>0</v>
          </cell>
          <cell r="O192">
            <v>0</v>
          </cell>
          <cell r="P192">
            <v>0</v>
          </cell>
          <cell r="Q192">
            <v>0</v>
          </cell>
          <cell r="R192">
            <v>0.5</v>
          </cell>
          <cell r="S192">
            <v>0</v>
          </cell>
          <cell r="T192">
            <v>0</v>
          </cell>
          <cell r="U192">
            <v>0</v>
          </cell>
          <cell r="V192">
            <v>3.8198795269227941</v>
          </cell>
          <cell r="W192">
            <v>0</v>
          </cell>
          <cell r="X192">
            <v>0</v>
          </cell>
          <cell r="Y192">
            <v>0</v>
          </cell>
          <cell r="Z192">
            <v>0</v>
          </cell>
          <cell r="AA192">
            <v>0</v>
          </cell>
          <cell r="AB192">
            <v>38231</v>
          </cell>
          <cell r="AC192">
            <v>38595</v>
          </cell>
        </row>
        <row r="193">
          <cell r="A193">
            <v>251</v>
          </cell>
          <cell r="B193">
            <v>-1</v>
          </cell>
          <cell r="C193">
            <v>999975</v>
          </cell>
          <cell r="D193" t="str">
            <v>Unknown</v>
          </cell>
          <cell r="E193" t="str">
            <v>CM STAFF 3</v>
          </cell>
          <cell r="F193">
            <v>0</v>
          </cell>
          <cell r="G193">
            <v>0</v>
          </cell>
          <cell r="H193">
            <v>0</v>
          </cell>
          <cell r="I193">
            <v>0</v>
          </cell>
          <cell r="J193">
            <v>0</v>
          </cell>
          <cell r="K193">
            <v>0</v>
          </cell>
          <cell r="L193">
            <v>0</v>
          </cell>
          <cell r="M193">
            <v>0</v>
          </cell>
          <cell r="N193">
            <v>0</v>
          </cell>
          <cell r="O193">
            <v>0</v>
          </cell>
          <cell r="P193">
            <v>0</v>
          </cell>
          <cell r="Q193">
            <v>0</v>
          </cell>
          <cell r="R193">
            <v>0.25</v>
          </cell>
          <cell r="S193">
            <v>0</v>
          </cell>
          <cell r="T193">
            <v>0</v>
          </cell>
          <cell r="U193">
            <v>0</v>
          </cell>
          <cell r="V193">
            <v>0</v>
          </cell>
          <cell r="W193">
            <v>0</v>
          </cell>
          <cell r="X193">
            <v>0</v>
          </cell>
          <cell r="Y193">
            <v>0</v>
          </cell>
          <cell r="Z193">
            <v>0</v>
          </cell>
          <cell r="AA193">
            <v>0</v>
          </cell>
          <cell r="AB193">
            <v>38231</v>
          </cell>
          <cell r="AC193">
            <v>38595</v>
          </cell>
        </row>
        <row r="194">
          <cell r="A194">
            <v>251</v>
          </cell>
          <cell r="B194">
            <v>-1</v>
          </cell>
          <cell r="C194">
            <v>32380</v>
          </cell>
          <cell r="D194" t="str">
            <v>Unknown</v>
          </cell>
          <cell r="E194" t="str">
            <v>SORRELS, MARY L.</v>
          </cell>
          <cell r="F194">
            <v>0</v>
          </cell>
          <cell r="G194">
            <v>144.23181765819186</v>
          </cell>
          <cell r="H194">
            <v>37.061550563646954</v>
          </cell>
          <cell r="I194">
            <v>181.29336822183882</v>
          </cell>
          <cell r="J194">
            <v>0</v>
          </cell>
          <cell r="K194">
            <v>0</v>
          </cell>
          <cell r="L194">
            <v>0</v>
          </cell>
          <cell r="M194">
            <v>0</v>
          </cell>
          <cell r="N194">
            <v>0</v>
          </cell>
          <cell r="O194">
            <v>0</v>
          </cell>
          <cell r="P194">
            <v>0</v>
          </cell>
          <cell r="Q194">
            <v>0</v>
          </cell>
          <cell r="R194">
            <v>2.08</v>
          </cell>
          <cell r="S194">
            <v>0</v>
          </cell>
          <cell r="T194">
            <v>0</v>
          </cell>
          <cell r="U194">
            <v>0</v>
          </cell>
          <cell r="V194">
            <v>7.1198908318933816</v>
          </cell>
          <cell r="W194">
            <v>0</v>
          </cell>
          <cell r="X194">
            <v>0</v>
          </cell>
          <cell r="Y194">
            <v>0</v>
          </cell>
          <cell r="Z194">
            <v>0</v>
          </cell>
          <cell r="AA194">
            <v>0</v>
          </cell>
          <cell r="AB194">
            <v>38231</v>
          </cell>
          <cell r="AC194">
            <v>38595</v>
          </cell>
        </row>
        <row r="195">
          <cell r="A195">
            <v>251</v>
          </cell>
          <cell r="B195">
            <v>5418</v>
          </cell>
          <cell r="C195">
            <v>33602</v>
          </cell>
          <cell r="D195" t="str">
            <v>REHAB THERAPIST</v>
          </cell>
          <cell r="E195" t="str">
            <v>SEGURA, AMANDA MARGARITA</v>
          </cell>
          <cell r="F195">
            <v>1</v>
          </cell>
          <cell r="G195">
            <v>19006.56535809645</v>
          </cell>
          <cell r="H195">
            <v>6092.5851567174604</v>
          </cell>
          <cell r="I195">
            <v>25099.150514813911</v>
          </cell>
          <cell r="J195">
            <v>0</v>
          </cell>
          <cell r="K195">
            <v>0</v>
          </cell>
          <cell r="L195">
            <v>0</v>
          </cell>
          <cell r="M195">
            <v>0</v>
          </cell>
          <cell r="N195">
            <v>0</v>
          </cell>
          <cell r="O195">
            <v>0</v>
          </cell>
          <cell r="P195">
            <v>0</v>
          </cell>
          <cell r="R195">
            <v>634.23000000000104</v>
          </cell>
          <cell r="S195">
            <v>0</v>
          </cell>
          <cell r="T195">
            <v>0</v>
          </cell>
          <cell r="U195">
            <v>0</v>
          </cell>
          <cell r="V195">
            <v>1414.5843286659449</v>
          </cell>
          <cell r="X195">
            <v>0</v>
          </cell>
          <cell r="Y195">
            <v>0</v>
          </cell>
          <cell r="Z195">
            <v>0</v>
          </cell>
          <cell r="AA195">
            <v>0</v>
          </cell>
          <cell r="AB195">
            <v>38231</v>
          </cell>
          <cell r="AC195">
            <v>38595</v>
          </cell>
        </row>
        <row r="196">
          <cell r="A196">
            <v>251</v>
          </cell>
          <cell r="B196">
            <v>-1</v>
          </cell>
          <cell r="C196">
            <v>31571</v>
          </cell>
          <cell r="D196" t="str">
            <v>Unknown</v>
          </cell>
          <cell r="E196" t="str">
            <v>GLOVER, MONIQUE</v>
          </cell>
          <cell r="F196">
            <v>0</v>
          </cell>
          <cell r="G196">
            <v>25.81570854974985</v>
          </cell>
          <cell r="H196">
            <v>7.6334241893285038</v>
          </cell>
          <cell r="I196">
            <v>33.449132739078351</v>
          </cell>
          <cell r="J196">
            <v>0</v>
          </cell>
          <cell r="K196">
            <v>0</v>
          </cell>
          <cell r="L196">
            <v>0</v>
          </cell>
          <cell r="M196">
            <v>0</v>
          </cell>
          <cell r="N196">
            <v>0</v>
          </cell>
          <cell r="O196">
            <v>0</v>
          </cell>
          <cell r="P196">
            <v>0</v>
          </cell>
          <cell r="Q196">
            <v>0</v>
          </cell>
          <cell r="R196">
            <v>1.42</v>
          </cell>
          <cell r="S196">
            <v>0</v>
          </cell>
          <cell r="T196">
            <v>0</v>
          </cell>
          <cell r="U196">
            <v>0</v>
          </cell>
          <cell r="V196">
            <v>1.2246124031007752</v>
          </cell>
          <cell r="W196">
            <v>0</v>
          </cell>
          <cell r="X196">
            <v>0</v>
          </cell>
          <cell r="Y196">
            <v>0</v>
          </cell>
          <cell r="Z196">
            <v>0</v>
          </cell>
          <cell r="AA196">
            <v>0</v>
          </cell>
          <cell r="AB196">
            <v>38231</v>
          </cell>
          <cell r="AC196">
            <v>38595</v>
          </cell>
        </row>
        <row r="197">
          <cell r="A197">
            <v>251</v>
          </cell>
          <cell r="B197">
            <v>-1</v>
          </cell>
          <cell r="C197">
            <v>31494</v>
          </cell>
          <cell r="D197" t="str">
            <v>Unknown</v>
          </cell>
          <cell r="E197" t="str">
            <v>WOOLSEY, ELTON</v>
          </cell>
          <cell r="F197">
            <v>0</v>
          </cell>
          <cell r="G197">
            <v>66.120916798326775</v>
          </cell>
          <cell r="H197">
            <v>20.305025256458801</v>
          </cell>
          <cell r="I197">
            <v>86.42594205478558</v>
          </cell>
          <cell r="J197">
            <v>0</v>
          </cell>
          <cell r="K197">
            <v>0</v>
          </cell>
          <cell r="L197">
            <v>0</v>
          </cell>
          <cell r="M197">
            <v>0</v>
          </cell>
          <cell r="N197">
            <v>0</v>
          </cell>
          <cell r="O197">
            <v>0</v>
          </cell>
          <cell r="P197">
            <v>0</v>
          </cell>
          <cell r="Q197">
            <v>0</v>
          </cell>
          <cell r="R197">
            <v>2.02</v>
          </cell>
          <cell r="S197">
            <v>0</v>
          </cell>
          <cell r="T197">
            <v>0</v>
          </cell>
          <cell r="U197">
            <v>0</v>
          </cell>
          <cell r="V197">
            <v>4.6747831682948098</v>
          </cell>
          <cell r="W197">
            <v>0</v>
          </cell>
          <cell r="X197">
            <v>0</v>
          </cell>
          <cell r="Y197">
            <v>0</v>
          </cell>
          <cell r="Z197">
            <v>0</v>
          </cell>
          <cell r="AA197">
            <v>0</v>
          </cell>
          <cell r="AB197">
            <v>38231</v>
          </cell>
          <cell r="AC197">
            <v>38595</v>
          </cell>
        </row>
        <row r="198">
          <cell r="A198">
            <v>251</v>
          </cell>
          <cell r="B198">
            <v>-1</v>
          </cell>
          <cell r="C198">
            <v>31445</v>
          </cell>
          <cell r="D198" t="str">
            <v>Unknown</v>
          </cell>
          <cell r="E198" t="str">
            <v>JOHNSON, JOANA DAWN</v>
          </cell>
          <cell r="F198">
            <v>0</v>
          </cell>
          <cell r="G198">
            <v>17.959467902368658</v>
          </cell>
          <cell r="H198">
            <v>5.1425430431829371</v>
          </cell>
          <cell r="I198">
            <v>23.102010945551594</v>
          </cell>
          <cell r="J198">
            <v>0</v>
          </cell>
          <cell r="K198">
            <v>0</v>
          </cell>
          <cell r="L198">
            <v>0</v>
          </cell>
          <cell r="M198">
            <v>0</v>
          </cell>
          <cell r="N198">
            <v>0</v>
          </cell>
          <cell r="O198">
            <v>0</v>
          </cell>
          <cell r="P198">
            <v>0</v>
          </cell>
          <cell r="Q198">
            <v>0</v>
          </cell>
          <cell r="R198">
            <v>0.16</v>
          </cell>
          <cell r="S198">
            <v>0</v>
          </cell>
          <cell r="T198">
            <v>0</v>
          </cell>
          <cell r="U198">
            <v>0</v>
          </cell>
          <cell r="V198">
            <v>0.88629709583348926</v>
          </cell>
          <cell r="W198">
            <v>0</v>
          </cell>
          <cell r="X198">
            <v>0</v>
          </cell>
          <cell r="Y198">
            <v>0</v>
          </cell>
          <cell r="Z198">
            <v>0</v>
          </cell>
          <cell r="AA198">
            <v>0</v>
          </cell>
          <cell r="AB198">
            <v>38231</v>
          </cell>
          <cell r="AC198">
            <v>38595</v>
          </cell>
        </row>
        <row r="199">
          <cell r="A199">
            <v>251</v>
          </cell>
          <cell r="B199">
            <v>-1</v>
          </cell>
          <cell r="C199">
            <v>25119</v>
          </cell>
          <cell r="D199" t="str">
            <v>Unknown</v>
          </cell>
          <cell r="E199" t="str">
            <v>SMITH, LAJUANA M.</v>
          </cell>
          <cell r="F199">
            <v>0</v>
          </cell>
          <cell r="G199">
            <v>27876.51</v>
          </cell>
          <cell r="H199">
            <v>8924.2900000000009</v>
          </cell>
          <cell r="I199">
            <v>36800.800000000003</v>
          </cell>
          <cell r="J199">
            <v>0</v>
          </cell>
          <cell r="K199">
            <v>0</v>
          </cell>
          <cell r="L199">
            <v>0</v>
          </cell>
          <cell r="M199">
            <v>0</v>
          </cell>
          <cell r="N199">
            <v>0</v>
          </cell>
          <cell r="O199">
            <v>0</v>
          </cell>
          <cell r="P199">
            <v>0</v>
          </cell>
          <cell r="Q199">
            <v>0</v>
          </cell>
          <cell r="R199">
            <v>197.64</v>
          </cell>
          <cell r="S199">
            <v>0</v>
          </cell>
          <cell r="T199">
            <v>0</v>
          </cell>
          <cell r="U199">
            <v>0</v>
          </cell>
          <cell r="V199">
            <v>2080.0007999999998</v>
          </cell>
          <cell r="W199">
            <v>0</v>
          </cell>
          <cell r="X199">
            <v>0</v>
          </cell>
          <cell r="Y199">
            <v>0</v>
          </cell>
          <cell r="Z199">
            <v>0</v>
          </cell>
          <cell r="AA199">
            <v>0</v>
          </cell>
          <cell r="AB199">
            <v>38231</v>
          </cell>
          <cell r="AC199">
            <v>38595</v>
          </cell>
        </row>
        <row r="200">
          <cell r="A200">
            <v>251</v>
          </cell>
          <cell r="B200">
            <v>5491</v>
          </cell>
          <cell r="C200">
            <v>33804</v>
          </cell>
          <cell r="D200" t="str">
            <v>REHAB SPECIALIST</v>
          </cell>
          <cell r="E200" t="str">
            <v>CONTRERAS, JESSICA L</v>
          </cell>
          <cell r="F200">
            <v>1</v>
          </cell>
          <cell r="G200">
            <v>10995.22</v>
          </cell>
          <cell r="H200">
            <v>1506.18</v>
          </cell>
          <cell r="I200">
            <v>12501.4</v>
          </cell>
          <cell r="J200">
            <v>0</v>
          </cell>
          <cell r="K200">
            <v>0</v>
          </cell>
          <cell r="L200">
            <v>0</v>
          </cell>
          <cell r="M200">
            <v>0</v>
          </cell>
          <cell r="N200">
            <v>0</v>
          </cell>
          <cell r="O200">
            <v>0</v>
          </cell>
          <cell r="P200">
            <v>0</v>
          </cell>
          <cell r="R200">
            <v>224.35</v>
          </cell>
          <cell r="S200">
            <v>0</v>
          </cell>
          <cell r="T200">
            <v>0</v>
          </cell>
          <cell r="U200">
            <v>0</v>
          </cell>
          <cell r="V200">
            <v>807.71310000000005</v>
          </cell>
          <cell r="X200">
            <v>0</v>
          </cell>
          <cell r="Y200">
            <v>0</v>
          </cell>
          <cell r="Z200">
            <v>0</v>
          </cell>
          <cell r="AA200">
            <v>0</v>
          </cell>
          <cell r="AB200">
            <v>38231</v>
          </cell>
          <cell r="AC200">
            <v>38595</v>
          </cell>
        </row>
        <row r="201">
          <cell r="A201">
            <v>251</v>
          </cell>
          <cell r="B201">
            <v>-1</v>
          </cell>
          <cell r="C201">
            <v>6769</v>
          </cell>
          <cell r="D201" t="str">
            <v>Unknown</v>
          </cell>
          <cell r="E201" t="str">
            <v>CASTILLO, ROMELIA</v>
          </cell>
          <cell r="F201">
            <v>0</v>
          </cell>
          <cell r="G201">
            <v>119.96685209424085</v>
          </cell>
          <cell r="H201">
            <v>36.762990837696336</v>
          </cell>
          <cell r="I201">
            <v>156.72984293193718</v>
          </cell>
          <cell r="J201">
            <v>0</v>
          </cell>
          <cell r="K201">
            <v>0</v>
          </cell>
          <cell r="L201">
            <v>0</v>
          </cell>
          <cell r="M201">
            <v>0</v>
          </cell>
          <cell r="N201">
            <v>0</v>
          </cell>
          <cell r="O201">
            <v>0</v>
          </cell>
          <cell r="P201">
            <v>0</v>
          </cell>
          <cell r="Q201">
            <v>0</v>
          </cell>
          <cell r="R201">
            <v>0.75</v>
          </cell>
          <cell r="S201">
            <v>0</v>
          </cell>
          <cell r="T201">
            <v>0</v>
          </cell>
          <cell r="U201">
            <v>0</v>
          </cell>
          <cell r="V201">
            <v>6.8799109947643968</v>
          </cell>
          <cell r="W201">
            <v>0</v>
          </cell>
          <cell r="X201">
            <v>0</v>
          </cell>
          <cell r="Y201">
            <v>0</v>
          </cell>
          <cell r="Z201">
            <v>0</v>
          </cell>
          <cell r="AA201">
            <v>0</v>
          </cell>
          <cell r="AB201">
            <v>38231</v>
          </cell>
          <cell r="AC201">
            <v>38595</v>
          </cell>
        </row>
        <row r="202">
          <cell r="A202">
            <v>251</v>
          </cell>
          <cell r="B202">
            <v>5508</v>
          </cell>
          <cell r="C202">
            <v>33802</v>
          </cell>
          <cell r="D202" t="str">
            <v>PSYCHIATRIST II</v>
          </cell>
          <cell r="E202" t="str">
            <v>JOSEPHS, JEFFREY</v>
          </cell>
          <cell r="F202">
            <v>1</v>
          </cell>
          <cell r="G202">
            <v>70790.874430965036</v>
          </cell>
          <cell r="H202">
            <v>7693.8602833987961</v>
          </cell>
          <cell r="I202">
            <v>78484.734714363833</v>
          </cell>
          <cell r="J202">
            <v>0</v>
          </cell>
          <cell r="K202">
            <v>0</v>
          </cell>
          <cell r="L202">
            <v>0</v>
          </cell>
          <cell r="M202">
            <v>0</v>
          </cell>
          <cell r="N202">
            <v>0</v>
          </cell>
          <cell r="O202">
            <v>0</v>
          </cell>
          <cell r="P202">
            <v>0</v>
          </cell>
          <cell r="R202">
            <v>602.23</v>
          </cell>
          <cell r="S202">
            <v>0</v>
          </cell>
          <cell r="T202">
            <v>0</v>
          </cell>
          <cell r="U202">
            <v>0</v>
          </cell>
          <cell r="V202">
            <v>1132.3646681814414</v>
          </cell>
          <cell r="X202">
            <v>0</v>
          </cell>
          <cell r="Y202">
            <v>0</v>
          </cell>
          <cell r="Z202">
            <v>0</v>
          </cell>
          <cell r="AA202">
            <v>0</v>
          </cell>
          <cell r="AB202">
            <v>38231</v>
          </cell>
          <cell r="AC202">
            <v>38595</v>
          </cell>
        </row>
        <row r="203">
          <cell r="A203">
            <v>251</v>
          </cell>
          <cell r="B203">
            <v>-1</v>
          </cell>
          <cell r="C203">
            <v>857</v>
          </cell>
          <cell r="D203" t="str">
            <v>Unknown</v>
          </cell>
          <cell r="E203" t="str">
            <v>LEDESMA, SUSAN</v>
          </cell>
          <cell r="F203">
            <v>0</v>
          </cell>
          <cell r="G203">
            <v>50.888343893731253</v>
          </cell>
          <cell r="H203">
            <v>15.235244926184411</v>
          </cell>
          <cell r="I203">
            <v>66.123588819915668</v>
          </cell>
          <cell r="J203">
            <v>0</v>
          </cell>
          <cell r="K203">
            <v>0</v>
          </cell>
          <cell r="L203">
            <v>0</v>
          </cell>
          <cell r="M203">
            <v>0</v>
          </cell>
          <cell r="N203">
            <v>0</v>
          </cell>
          <cell r="O203">
            <v>0</v>
          </cell>
          <cell r="P203">
            <v>0</v>
          </cell>
          <cell r="Q203">
            <v>0</v>
          </cell>
          <cell r="R203">
            <v>1.5</v>
          </cell>
          <cell r="S203">
            <v>0</v>
          </cell>
          <cell r="T203">
            <v>0</v>
          </cell>
          <cell r="U203">
            <v>0</v>
          </cell>
          <cell r="V203">
            <v>3.34477951818854</v>
          </cell>
          <cell r="W203">
            <v>0</v>
          </cell>
          <cell r="X203">
            <v>0</v>
          </cell>
          <cell r="Y203">
            <v>0</v>
          </cell>
          <cell r="Z203">
            <v>0</v>
          </cell>
          <cell r="AA203">
            <v>0</v>
          </cell>
          <cell r="AB203">
            <v>38231</v>
          </cell>
          <cell r="AC203">
            <v>38595</v>
          </cell>
        </row>
        <row r="204">
          <cell r="A204">
            <v>251</v>
          </cell>
          <cell r="B204">
            <v>6270</v>
          </cell>
          <cell r="C204">
            <v>33669</v>
          </cell>
          <cell r="D204" t="str">
            <v>PSYCHIATRIST III</v>
          </cell>
          <cell r="E204" t="str">
            <v>KHAN, GHULAM M</v>
          </cell>
          <cell r="F204">
            <v>0.5</v>
          </cell>
          <cell r="G204">
            <v>47656.945088655288</v>
          </cell>
          <cell r="H204">
            <v>7926.1376844363949</v>
          </cell>
          <cell r="I204">
            <v>55583.082773091679</v>
          </cell>
          <cell r="J204">
            <v>0</v>
          </cell>
          <cell r="K204">
            <v>0</v>
          </cell>
          <cell r="L204">
            <v>0</v>
          </cell>
          <cell r="M204">
            <v>0</v>
          </cell>
          <cell r="N204">
            <v>0</v>
          </cell>
          <cell r="O204">
            <v>0</v>
          </cell>
          <cell r="P204">
            <v>0</v>
          </cell>
          <cell r="R204">
            <v>424.66999999999899</v>
          </cell>
          <cell r="S204">
            <v>0</v>
          </cell>
          <cell r="T204">
            <v>0</v>
          </cell>
          <cell r="U204">
            <v>0</v>
          </cell>
          <cell r="V204">
            <v>731.87447364862408</v>
          </cell>
          <cell r="X204">
            <v>0</v>
          </cell>
          <cell r="Y204">
            <v>0</v>
          </cell>
          <cell r="Z204">
            <v>0</v>
          </cell>
          <cell r="AA204">
            <v>0</v>
          </cell>
          <cell r="AB204">
            <v>38231</v>
          </cell>
          <cell r="AC204">
            <v>38595</v>
          </cell>
        </row>
        <row r="205">
          <cell r="A205">
            <v>251</v>
          </cell>
          <cell r="B205">
            <v>6004</v>
          </cell>
          <cell r="C205">
            <v>33713</v>
          </cell>
          <cell r="D205" t="str">
            <v>CASE MANAGER, LEAD</v>
          </cell>
          <cell r="E205" t="str">
            <v>BENNETT, PAMELA A</v>
          </cell>
          <cell r="F205">
            <v>1</v>
          </cell>
          <cell r="G205">
            <v>22756.787383669845</v>
          </cell>
          <cell r="H205">
            <v>7387.9820610184252</v>
          </cell>
          <cell r="I205">
            <v>30144.769444688271</v>
          </cell>
          <cell r="J205">
            <v>0</v>
          </cell>
          <cell r="K205">
            <v>0</v>
          </cell>
          <cell r="L205">
            <v>0</v>
          </cell>
          <cell r="M205">
            <v>0</v>
          </cell>
          <cell r="N205">
            <v>0</v>
          </cell>
          <cell r="O205">
            <v>0</v>
          </cell>
          <cell r="P205">
            <v>0</v>
          </cell>
          <cell r="R205">
            <v>697.28999999999701</v>
          </cell>
          <cell r="S205">
            <v>0</v>
          </cell>
          <cell r="T205">
            <v>0</v>
          </cell>
          <cell r="U205">
            <v>0</v>
          </cell>
          <cell r="V205">
            <v>1462.9168131255465</v>
          </cell>
          <cell r="X205">
            <v>0</v>
          </cell>
          <cell r="Y205">
            <v>0</v>
          </cell>
          <cell r="Z205">
            <v>0</v>
          </cell>
          <cell r="AA205">
            <v>0</v>
          </cell>
          <cell r="AB205">
            <v>38231</v>
          </cell>
          <cell r="AC205">
            <v>38595</v>
          </cell>
        </row>
        <row r="206">
          <cell r="A206">
            <v>251</v>
          </cell>
          <cell r="B206">
            <v>5438</v>
          </cell>
          <cell r="C206">
            <v>33724</v>
          </cell>
          <cell r="D206" t="str">
            <v>REHAB THERAPIST</v>
          </cell>
          <cell r="E206" t="str">
            <v>CASEY, SHANA</v>
          </cell>
          <cell r="F206">
            <v>1</v>
          </cell>
          <cell r="G206">
            <v>22061.047787199448</v>
          </cell>
          <cell r="H206">
            <v>6975.8015971657587</v>
          </cell>
          <cell r="I206">
            <v>29036.849384365207</v>
          </cell>
          <cell r="J206">
            <v>0</v>
          </cell>
          <cell r="K206">
            <v>0</v>
          </cell>
          <cell r="L206">
            <v>0</v>
          </cell>
          <cell r="M206">
            <v>0</v>
          </cell>
          <cell r="N206">
            <v>0</v>
          </cell>
          <cell r="O206">
            <v>0</v>
          </cell>
          <cell r="P206">
            <v>0</v>
          </cell>
          <cell r="R206">
            <v>547.60000000000105</v>
          </cell>
          <cell r="S206">
            <v>0</v>
          </cell>
          <cell r="T206">
            <v>0</v>
          </cell>
          <cell r="U206">
            <v>0</v>
          </cell>
          <cell r="V206">
            <v>1653.8047945173657</v>
          </cell>
          <cell r="X206">
            <v>0</v>
          </cell>
          <cell r="Y206">
            <v>0</v>
          </cell>
          <cell r="Z206">
            <v>0</v>
          </cell>
          <cell r="AA206">
            <v>0</v>
          </cell>
          <cell r="AB206">
            <v>38231</v>
          </cell>
          <cell r="AC206">
            <v>38595</v>
          </cell>
        </row>
        <row r="207">
          <cell r="A207">
            <v>251</v>
          </cell>
          <cell r="B207">
            <v>5424</v>
          </cell>
          <cell r="C207">
            <v>33784</v>
          </cell>
          <cell r="D207" t="str">
            <v>REHAB SPECIALIST</v>
          </cell>
          <cell r="E207" t="str">
            <v>CRISSY, NICOLE K</v>
          </cell>
          <cell r="F207">
            <v>1</v>
          </cell>
          <cell r="G207">
            <v>18141.211974900918</v>
          </cell>
          <cell r="H207">
            <v>3616.1139101717295</v>
          </cell>
          <cell r="I207">
            <v>21757.325885072649</v>
          </cell>
          <cell r="J207">
            <v>0</v>
          </cell>
          <cell r="K207">
            <v>0</v>
          </cell>
          <cell r="L207">
            <v>0</v>
          </cell>
          <cell r="M207">
            <v>0</v>
          </cell>
          <cell r="N207">
            <v>0</v>
          </cell>
          <cell r="O207">
            <v>0</v>
          </cell>
          <cell r="P207">
            <v>0</v>
          </cell>
          <cell r="R207">
            <v>557.20000000000005</v>
          </cell>
          <cell r="S207">
            <v>0</v>
          </cell>
          <cell r="T207">
            <v>0</v>
          </cell>
          <cell r="U207">
            <v>0</v>
          </cell>
          <cell r="V207">
            <v>1406.327808124174</v>
          </cell>
          <cell r="X207">
            <v>0</v>
          </cell>
          <cell r="Y207">
            <v>0</v>
          </cell>
          <cell r="Z207">
            <v>0</v>
          </cell>
          <cell r="AA207">
            <v>0</v>
          </cell>
          <cell r="AB207">
            <v>38231</v>
          </cell>
          <cell r="AC207">
            <v>38595</v>
          </cell>
        </row>
        <row r="208">
          <cell r="A208">
            <v>251</v>
          </cell>
          <cell r="B208">
            <v>5493</v>
          </cell>
          <cell r="C208">
            <v>33785</v>
          </cell>
          <cell r="D208" t="str">
            <v>REHAB SPECIALIST</v>
          </cell>
          <cell r="E208" t="str">
            <v>RAMBY, DUSTIN S</v>
          </cell>
          <cell r="F208">
            <v>1</v>
          </cell>
          <cell r="G208">
            <v>17311.831305253902</v>
          </cell>
          <cell r="H208">
            <v>3224.3372836651956</v>
          </cell>
          <cell r="I208">
            <v>20536.168588919096</v>
          </cell>
          <cell r="J208">
            <v>0</v>
          </cell>
          <cell r="K208">
            <v>0</v>
          </cell>
          <cell r="L208">
            <v>0</v>
          </cell>
          <cell r="M208">
            <v>0</v>
          </cell>
          <cell r="N208">
            <v>0</v>
          </cell>
          <cell r="O208">
            <v>0</v>
          </cell>
          <cell r="P208">
            <v>0</v>
          </cell>
          <cell r="R208">
            <v>592.29999999999995</v>
          </cell>
          <cell r="S208">
            <v>0</v>
          </cell>
          <cell r="T208">
            <v>0</v>
          </cell>
          <cell r="U208">
            <v>0</v>
          </cell>
          <cell r="V208">
            <v>1335.2735750964653</v>
          </cell>
          <cell r="X208">
            <v>0</v>
          </cell>
          <cell r="Y208">
            <v>0</v>
          </cell>
          <cell r="Z208">
            <v>0</v>
          </cell>
          <cell r="AA208">
            <v>0</v>
          </cell>
          <cell r="AB208">
            <v>38231</v>
          </cell>
          <cell r="AC208">
            <v>38595</v>
          </cell>
        </row>
        <row r="209">
          <cell r="A209">
            <v>251</v>
          </cell>
          <cell r="B209">
            <v>6008</v>
          </cell>
          <cell r="C209">
            <v>33793</v>
          </cell>
          <cell r="D209" t="str">
            <v>REHAB SPECIALIST</v>
          </cell>
          <cell r="E209" t="str">
            <v>QUINTERO, LUIS</v>
          </cell>
          <cell r="F209">
            <v>1</v>
          </cell>
          <cell r="G209">
            <v>19234.03</v>
          </cell>
          <cell r="H209">
            <v>3466.51</v>
          </cell>
          <cell r="I209">
            <v>22700.54</v>
          </cell>
          <cell r="J209">
            <v>0</v>
          </cell>
          <cell r="K209">
            <v>0</v>
          </cell>
          <cell r="L209">
            <v>0</v>
          </cell>
          <cell r="M209">
            <v>0</v>
          </cell>
          <cell r="N209">
            <v>0</v>
          </cell>
          <cell r="O209">
            <v>0</v>
          </cell>
          <cell r="P209">
            <v>0</v>
          </cell>
          <cell r="R209">
            <v>537.42999999999995</v>
          </cell>
          <cell r="S209">
            <v>0</v>
          </cell>
          <cell r="T209">
            <v>0</v>
          </cell>
          <cell r="U209">
            <v>0</v>
          </cell>
          <cell r="V209">
            <v>1280.6065000000001</v>
          </cell>
          <cell r="X209">
            <v>0</v>
          </cell>
          <cell r="Y209">
            <v>0</v>
          </cell>
          <cell r="Z209">
            <v>0</v>
          </cell>
          <cell r="AA209">
            <v>0</v>
          </cell>
          <cell r="AB209">
            <v>38231</v>
          </cell>
          <cell r="AC209">
            <v>38595</v>
          </cell>
        </row>
        <row r="210">
          <cell r="A210">
            <v>251</v>
          </cell>
          <cell r="B210">
            <v>5435</v>
          </cell>
          <cell r="C210">
            <v>33654</v>
          </cell>
          <cell r="D210" t="str">
            <v>PSYCHIATRIST III</v>
          </cell>
          <cell r="E210" t="str">
            <v>PELOQUEN, JENNY L DO</v>
          </cell>
          <cell r="F210">
            <v>0.5</v>
          </cell>
          <cell r="G210">
            <v>67467.548978834602</v>
          </cell>
          <cell r="H210">
            <v>11073.735649509816</v>
          </cell>
          <cell r="I210">
            <v>78541.284628344423</v>
          </cell>
          <cell r="J210">
            <v>0</v>
          </cell>
          <cell r="K210">
            <v>0</v>
          </cell>
          <cell r="L210">
            <v>0</v>
          </cell>
          <cell r="M210">
            <v>0</v>
          </cell>
          <cell r="N210">
            <v>0</v>
          </cell>
          <cell r="O210">
            <v>0</v>
          </cell>
          <cell r="P210">
            <v>0</v>
          </cell>
          <cell r="R210">
            <v>477.17000000000098</v>
          </cell>
          <cell r="S210">
            <v>0</v>
          </cell>
          <cell r="T210">
            <v>0</v>
          </cell>
          <cell r="U210">
            <v>0</v>
          </cell>
          <cell r="V210">
            <v>1136.7440692413425</v>
          </cell>
          <cell r="X210">
            <v>0</v>
          </cell>
          <cell r="Y210">
            <v>0</v>
          </cell>
          <cell r="Z210">
            <v>0</v>
          </cell>
          <cell r="AA210">
            <v>0</v>
          </cell>
          <cell r="AB210">
            <v>38231</v>
          </cell>
          <cell r="AC210">
            <v>38595</v>
          </cell>
        </row>
        <row r="211">
          <cell r="A211">
            <v>251</v>
          </cell>
          <cell r="B211">
            <v>-1</v>
          </cell>
          <cell r="C211">
            <v>23310</v>
          </cell>
          <cell r="D211" t="str">
            <v>Unknown</v>
          </cell>
          <cell r="E211" t="str">
            <v>ROAN, ROBERT</v>
          </cell>
          <cell r="F211">
            <v>0</v>
          </cell>
          <cell r="G211">
            <v>743.3622157824343</v>
          </cell>
          <cell r="H211">
            <v>247.09210655372269</v>
          </cell>
          <cell r="I211">
            <v>990.45432233615702</v>
          </cell>
          <cell r="J211">
            <v>0</v>
          </cell>
          <cell r="K211">
            <v>0</v>
          </cell>
          <cell r="L211">
            <v>0</v>
          </cell>
          <cell r="M211">
            <v>0</v>
          </cell>
          <cell r="N211">
            <v>0</v>
          </cell>
          <cell r="O211">
            <v>0</v>
          </cell>
          <cell r="P211">
            <v>0</v>
          </cell>
          <cell r="Q211">
            <v>0</v>
          </cell>
          <cell r="R211">
            <v>32.75</v>
          </cell>
          <cell r="S211">
            <v>0</v>
          </cell>
          <cell r="T211">
            <v>0</v>
          </cell>
          <cell r="U211">
            <v>0</v>
          </cell>
          <cell r="V211">
            <v>60.740103611234943</v>
          </cell>
          <cell r="W211">
            <v>0</v>
          </cell>
          <cell r="X211">
            <v>0</v>
          </cell>
          <cell r="Y211">
            <v>0</v>
          </cell>
          <cell r="Z211">
            <v>0</v>
          </cell>
          <cell r="AA211">
            <v>0</v>
          </cell>
          <cell r="AB211">
            <v>38231</v>
          </cell>
          <cell r="AC211">
            <v>38595</v>
          </cell>
        </row>
        <row r="212">
          <cell r="A212">
            <v>251</v>
          </cell>
          <cell r="B212">
            <v>5429</v>
          </cell>
          <cell r="C212">
            <v>33641</v>
          </cell>
          <cell r="D212" t="str">
            <v>RN</v>
          </cell>
          <cell r="E212" t="str">
            <v>BRADY, MARIAN V</v>
          </cell>
          <cell r="F212">
            <v>1</v>
          </cell>
          <cell r="G212">
            <v>29223.55</v>
          </cell>
          <cell r="H212">
            <v>11052.58</v>
          </cell>
          <cell r="I212">
            <v>40276.129999999997</v>
          </cell>
          <cell r="J212">
            <v>0</v>
          </cell>
          <cell r="K212">
            <v>0</v>
          </cell>
          <cell r="L212">
            <v>0</v>
          </cell>
          <cell r="M212">
            <v>0</v>
          </cell>
          <cell r="N212">
            <v>0</v>
          </cell>
          <cell r="O212">
            <v>0</v>
          </cell>
          <cell r="P212">
            <v>0</v>
          </cell>
          <cell r="R212">
            <v>995.1</v>
          </cell>
          <cell r="S212">
            <v>0</v>
          </cell>
          <cell r="T212">
            <v>0</v>
          </cell>
          <cell r="U212">
            <v>0</v>
          </cell>
          <cell r="V212">
            <v>1560</v>
          </cell>
          <cell r="X212">
            <v>0</v>
          </cell>
          <cell r="Y212">
            <v>0</v>
          </cell>
          <cell r="Z212">
            <v>0</v>
          </cell>
          <cell r="AA212">
            <v>0</v>
          </cell>
          <cell r="AB212">
            <v>38231</v>
          </cell>
          <cell r="AC212">
            <v>38595</v>
          </cell>
        </row>
        <row r="213">
          <cell r="A213">
            <v>251</v>
          </cell>
          <cell r="B213">
            <v>5935</v>
          </cell>
          <cell r="C213">
            <v>32338</v>
          </cell>
          <cell r="D213" t="str">
            <v>REHAB SPECIALIST</v>
          </cell>
          <cell r="E213" t="str">
            <v>MACLACHLAN, KEITH</v>
          </cell>
          <cell r="F213">
            <v>1</v>
          </cell>
          <cell r="G213">
            <v>8233.4157594501721</v>
          </cell>
          <cell r="H213">
            <v>3301.8827988217968</v>
          </cell>
          <cell r="I213">
            <v>11535.298558271968</v>
          </cell>
          <cell r="J213">
            <v>0</v>
          </cell>
          <cell r="K213">
            <v>0</v>
          </cell>
          <cell r="L213">
            <v>0</v>
          </cell>
          <cell r="M213">
            <v>0</v>
          </cell>
          <cell r="N213">
            <v>0</v>
          </cell>
          <cell r="O213">
            <v>0</v>
          </cell>
          <cell r="P213">
            <v>0</v>
          </cell>
          <cell r="R213">
            <v>179.29</v>
          </cell>
          <cell r="S213">
            <v>0</v>
          </cell>
          <cell r="T213">
            <v>0</v>
          </cell>
          <cell r="U213">
            <v>0</v>
          </cell>
          <cell r="V213">
            <v>650.25685829553265</v>
          </cell>
          <cell r="X213">
            <v>0</v>
          </cell>
          <cell r="Y213">
            <v>0</v>
          </cell>
          <cell r="Z213">
            <v>0</v>
          </cell>
          <cell r="AA213">
            <v>0</v>
          </cell>
          <cell r="AB213">
            <v>38231</v>
          </cell>
          <cell r="AC213">
            <v>38595</v>
          </cell>
        </row>
        <row r="214">
          <cell r="A214">
            <v>251</v>
          </cell>
          <cell r="B214">
            <v>5427</v>
          </cell>
          <cell r="C214">
            <v>32391</v>
          </cell>
          <cell r="D214" t="str">
            <v>PSYCHIATRIST</v>
          </cell>
          <cell r="E214" t="str">
            <v>SHERO, CHARLENE MD</v>
          </cell>
          <cell r="F214">
            <v>1</v>
          </cell>
          <cell r="G214">
            <v>119639.6286641084</v>
          </cell>
          <cell r="H214">
            <v>21959.922183475239</v>
          </cell>
          <cell r="I214">
            <v>141599.55084758362</v>
          </cell>
          <cell r="J214">
            <v>0</v>
          </cell>
          <cell r="K214">
            <v>0</v>
          </cell>
          <cell r="L214">
            <v>0</v>
          </cell>
          <cell r="M214">
            <v>0</v>
          </cell>
          <cell r="N214">
            <v>0</v>
          </cell>
          <cell r="O214">
            <v>0</v>
          </cell>
          <cell r="P214">
            <v>0</v>
          </cell>
          <cell r="R214">
            <v>811.86000000000297</v>
          </cell>
          <cell r="S214">
            <v>0</v>
          </cell>
          <cell r="T214">
            <v>0</v>
          </cell>
          <cell r="U214">
            <v>0</v>
          </cell>
          <cell r="V214">
            <v>2039.9737359875282</v>
          </cell>
          <cell r="X214">
            <v>0</v>
          </cell>
          <cell r="Y214">
            <v>0</v>
          </cell>
          <cell r="Z214">
            <v>0</v>
          </cell>
          <cell r="AA214">
            <v>0</v>
          </cell>
          <cell r="AB214">
            <v>38231</v>
          </cell>
          <cell r="AC214">
            <v>38595</v>
          </cell>
        </row>
        <row r="215">
          <cell r="A215">
            <v>251</v>
          </cell>
          <cell r="B215">
            <v>5490</v>
          </cell>
          <cell r="C215">
            <v>32421</v>
          </cell>
          <cell r="D215" t="str">
            <v>REHAB SPECIALIST, LEAD</v>
          </cell>
          <cell r="E215" t="str">
            <v>HARPER, SUSAN</v>
          </cell>
          <cell r="F215">
            <v>1</v>
          </cell>
          <cell r="G215">
            <v>16848.124077330511</v>
          </cell>
          <cell r="H215">
            <v>6032.7290918961862</v>
          </cell>
          <cell r="I215">
            <v>22880.853169226699</v>
          </cell>
          <cell r="J215">
            <v>0</v>
          </cell>
          <cell r="K215">
            <v>0</v>
          </cell>
          <cell r="L215">
            <v>0</v>
          </cell>
          <cell r="M215">
            <v>0</v>
          </cell>
          <cell r="N215">
            <v>0</v>
          </cell>
          <cell r="O215">
            <v>0</v>
          </cell>
          <cell r="P215">
            <v>0</v>
          </cell>
          <cell r="R215">
            <v>394.89</v>
          </cell>
          <cell r="S215">
            <v>0</v>
          </cell>
          <cell r="T215">
            <v>0</v>
          </cell>
          <cell r="U215">
            <v>0</v>
          </cell>
          <cell r="V215">
            <v>1087.6211810275422</v>
          </cell>
          <cell r="X215">
            <v>0</v>
          </cell>
          <cell r="Y215">
            <v>0</v>
          </cell>
          <cell r="Z215">
            <v>0</v>
          </cell>
          <cell r="AA215">
            <v>0</v>
          </cell>
          <cell r="AB215">
            <v>38231</v>
          </cell>
          <cell r="AC215">
            <v>38595</v>
          </cell>
        </row>
        <row r="216">
          <cell r="A216">
            <v>251</v>
          </cell>
          <cell r="B216">
            <v>1201</v>
          </cell>
          <cell r="C216">
            <v>32820</v>
          </cell>
          <cell r="D216" t="str">
            <v>REHAB SPECIALIST</v>
          </cell>
          <cell r="E216" t="str">
            <v>DELAROSA, FRANK</v>
          </cell>
          <cell r="F216">
            <v>1</v>
          </cell>
          <cell r="G216">
            <v>0</v>
          </cell>
          <cell r="H216">
            <v>0</v>
          </cell>
          <cell r="I216">
            <v>0</v>
          </cell>
          <cell r="J216">
            <v>0</v>
          </cell>
          <cell r="K216">
            <v>0</v>
          </cell>
          <cell r="L216">
            <v>0</v>
          </cell>
          <cell r="M216">
            <v>0</v>
          </cell>
          <cell r="N216">
            <v>0</v>
          </cell>
          <cell r="O216">
            <v>0</v>
          </cell>
          <cell r="P216">
            <v>0</v>
          </cell>
          <cell r="R216">
            <v>0</v>
          </cell>
          <cell r="S216">
            <v>0</v>
          </cell>
          <cell r="T216">
            <v>0</v>
          </cell>
          <cell r="U216">
            <v>0</v>
          </cell>
          <cell r="V216">
            <v>0</v>
          </cell>
          <cell r="X216">
            <v>0</v>
          </cell>
          <cell r="Y216">
            <v>0</v>
          </cell>
          <cell r="Z216">
            <v>0</v>
          </cell>
          <cell r="AA216">
            <v>0</v>
          </cell>
          <cell r="AB216">
            <v>38231</v>
          </cell>
          <cell r="AC216">
            <v>38595</v>
          </cell>
        </row>
        <row r="217">
          <cell r="A217">
            <v>251</v>
          </cell>
          <cell r="B217">
            <v>5493</v>
          </cell>
          <cell r="C217">
            <v>33012</v>
          </cell>
          <cell r="D217" t="str">
            <v>REHAB SPECIALIST</v>
          </cell>
          <cell r="E217" t="str">
            <v>AGUILAR, MARIZEL</v>
          </cell>
          <cell r="F217">
            <v>1</v>
          </cell>
          <cell r="G217">
            <v>0</v>
          </cell>
          <cell r="H217">
            <v>0</v>
          </cell>
          <cell r="I217">
            <v>0</v>
          </cell>
          <cell r="J217">
            <v>0</v>
          </cell>
          <cell r="K217">
            <v>0</v>
          </cell>
          <cell r="L217">
            <v>0</v>
          </cell>
          <cell r="M217">
            <v>0</v>
          </cell>
          <cell r="N217">
            <v>0</v>
          </cell>
          <cell r="O217">
            <v>0</v>
          </cell>
          <cell r="P217">
            <v>0</v>
          </cell>
          <cell r="R217">
            <v>0</v>
          </cell>
          <cell r="S217">
            <v>0</v>
          </cell>
          <cell r="T217">
            <v>0</v>
          </cell>
          <cell r="U217">
            <v>0</v>
          </cell>
          <cell r="V217">
            <v>0</v>
          </cell>
          <cell r="X217">
            <v>0</v>
          </cell>
          <cell r="Y217">
            <v>0</v>
          </cell>
          <cell r="Z217">
            <v>0</v>
          </cell>
          <cell r="AA217">
            <v>0</v>
          </cell>
          <cell r="AB217">
            <v>38231</v>
          </cell>
          <cell r="AC217">
            <v>38595</v>
          </cell>
        </row>
        <row r="218">
          <cell r="A218">
            <v>251</v>
          </cell>
          <cell r="B218">
            <v>5481</v>
          </cell>
          <cell r="C218">
            <v>33116</v>
          </cell>
          <cell r="D218" t="str">
            <v>CASE MANAGER</v>
          </cell>
          <cell r="E218" t="str">
            <v>MARTIN, STACY J</v>
          </cell>
          <cell r="F218">
            <v>1</v>
          </cell>
          <cell r="G218">
            <v>112.24844454998811</v>
          </cell>
          <cell r="H218">
            <v>35.394514367133702</v>
          </cell>
          <cell r="I218">
            <v>147.6429589171218</v>
          </cell>
          <cell r="J218">
            <v>0</v>
          </cell>
          <cell r="K218">
            <v>0</v>
          </cell>
          <cell r="L218">
            <v>0</v>
          </cell>
          <cell r="M218">
            <v>0</v>
          </cell>
          <cell r="N218">
            <v>0</v>
          </cell>
          <cell r="O218">
            <v>0</v>
          </cell>
          <cell r="P218">
            <v>0</v>
          </cell>
          <cell r="R218">
            <v>2.25</v>
          </cell>
          <cell r="S218">
            <v>0</v>
          </cell>
          <cell r="T218">
            <v>0</v>
          </cell>
          <cell r="U218">
            <v>0</v>
          </cell>
          <cell r="V218">
            <v>7.3877251246734739</v>
          </cell>
          <cell r="X218">
            <v>0</v>
          </cell>
          <cell r="Y218">
            <v>0</v>
          </cell>
          <cell r="Z218">
            <v>0</v>
          </cell>
          <cell r="AA218">
            <v>0</v>
          </cell>
          <cell r="AB218">
            <v>38231</v>
          </cell>
          <cell r="AC218">
            <v>38595</v>
          </cell>
        </row>
        <row r="219">
          <cell r="A219">
            <v>255</v>
          </cell>
          <cell r="B219">
            <v>-1</v>
          </cell>
          <cell r="C219">
            <v>0</v>
          </cell>
          <cell r="D219" t="str">
            <v>Unknown</v>
          </cell>
          <cell r="E219" t="str">
            <v>Bed Day</v>
          </cell>
          <cell r="F219">
            <v>0</v>
          </cell>
          <cell r="G219">
            <v>0</v>
          </cell>
          <cell r="H219">
            <v>0</v>
          </cell>
          <cell r="I219">
            <v>0</v>
          </cell>
          <cell r="J219">
            <v>0</v>
          </cell>
          <cell r="K219">
            <v>0</v>
          </cell>
          <cell r="L219">
            <v>0</v>
          </cell>
          <cell r="M219">
            <v>0</v>
          </cell>
          <cell r="N219">
            <v>0</v>
          </cell>
          <cell r="O219">
            <v>0</v>
          </cell>
          <cell r="P219">
            <v>0</v>
          </cell>
          <cell r="Q219">
            <v>0</v>
          </cell>
          <cell r="R219">
            <v>1440</v>
          </cell>
          <cell r="S219">
            <v>0</v>
          </cell>
          <cell r="T219">
            <v>0</v>
          </cell>
          <cell r="U219">
            <v>0</v>
          </cell>
          <cell r="V219">
            <v>0</v>
          </cell>
          <cell r="W219">
            <v>0</v>
          </cell>
          <cell r="X219">
            <v>0</v>
          </cell>
          <cell r="Y219">
            <v>0</v>
          </cell>
          <cell r="Z219">
            <v>0</v>
          </cell>
          <cell r="AA219">
            <v>0</v>
          </cell>
          <cell r="AB219">
            <v>38231</v>
          </cell>
          <cell r="AC219">
            <v>38595</v>
          </cell>
        </row>
        <row r="220">
          <cell r="A220">
            <v>255</v>
          </cell>
          <cell r="B220">
            <v>-1</v>
          </cell>
          <cell r="C220">
            <v>931742</v>
          </cell>
          <cell r="D220" t="str">
            <v>Unknown</v>
          </cell>
          <cell r="E220" t="str">
            <v>FLUME, DAVID MD</v>
          </cell>
          <cell r="F220">
            <v>0</v>
          </cell>
          <cell r="G220">
            <v>0</v>
          </cell>
          <cell r="H220">
            <v>0</v>
          </cell>
          <cell r="I220">
            <v>0</v>
          </cell>
          <cell r="J220">
            <v>0</v>
          </cell>
          <cell r="K220">
            <v>0</v>
          </cell>
          <cell r="L220">
            <v>0</v>
          </cell>
          <cell r="M220">
            <v>0</v>
          </cell>
          <cell r="N220">
            <v>0</v>
          </cell>
          <cell r="O220">
            <v>0</v>
          </cell>
          <cell r="P220">
            <v>0</v>
          </cell>
          <cell r="Q220">
            <v>0</v>
          </cell>
          <cell r="R220">
            <v>0.5</v>
          </cell>
          <cell r="S220">
            <v>0</v>
          </cell>
          <cell r="T220">
            <v>0</v>
          </cell>
          <cell r="U220">
            <v>0</v>
          </cell>
          <cell r="V220">
            <v>0</v>
          </cell>
          <cell r="W220">
            <v>0</v>
          </cell>
          <cell r="X220">
            <v>0</v>
          </cell>
          <cell r="Y220">
            <v>0</v>
          </cell>
          <cell r="Z220">
            <v>0</v>
          </cell>
          <cell r="AA220">
            <v>0</v>
          </cell>
          <cell r="AB220">
            <v>38231</v>
          </cell>
          <cell r="AC220">
            <v>38595</v>
          </cell>
        </row>
        <row r="221">
          <cell r="A221">
            <v>255</v>
          </cell>
          <cell r="B221">
            <v>-1</v>
          </cell>
          <cell r="C221">
            <v>680643</v>
          </cell>
          <cell r="D221" t="str">
            <v>Unknown</v>
          </cell>
          <cell r="E221" t="str">
            <v>NAEEM, NAHEED</v>
          </cell>
          <cell r="F221">
            <v>0</v>
          </cell>
          <cell r="G221">
            <v>0</v>
          </cell>
          <cell r="H221">
            <v>0</v>
          </cell>
          <cell r="I221">
            <v>0</v>
          </cell>
          <cell r="J221">
            <v>0</v>
          </cell>
          <cell r="K221">
            <v>0</v>
          </cell>
          <cell r="L221">
            <v>0</v>
          </cell>
          <cell r="M221">
            <v>0</v>
          </cell>
          <cell r="N221">
            <v>0</v>
          </cell>
          <cell r="O221">
            <v>0</v>
          </cell>
          <cell r="P221">
            <v>0</v>
          </cell>
          <cell r="Q221">
            <v>0</v>
          </cell>
          <cell r="R221">
            <v>0.5</v>
          </cell>
          <cell r="S221">
            <v>0</v>
          </cell>
          <cell r="T221">
            <v>0</v>
          </cell>
          <cell r="U221">
            <v>0</v>
          </cell>
          <cell r="V221">
            <v>0</v>
          </cell>
          <cell r="W221">
            <v>0</v>
          </cell>
          <cell r="X221">
            <v>0</v>
          </cell>
          <cell r="Y221">
            <v>0</v>
          </cell>
          <cell r="Z221">
            <v>0</v>
          </cell>
          <cell r="AA221">
            <v>0</v>
          </cell>
          <cell r="AB221">
            <v>38231</v>
          </cell>
          <cell r="AC221">
            <v>38595</v>
          </cell>
        </row>
        <row r="222">
          <cell r="A222">
            <v>255</v>
          </cell>
          <cell r="B222">
            <v>-1</v>
          </cell>
          <cell r="C222">
            <v>33802</v>
          </cell>
          <cell r="D222" t="str">
            <v>Unknown</v>
          </cell>
          <cell r="E222" t="str">
            <v>JOSEPHS, JEFFREY</v>
          </cell>
          <cell r="F222">
            <v>0</v>
          </cell>
          <cell r="G222">
            <v>38.790808432357174</v>
          </cell>
          <cell r="H222">
            <v>4.215953860687117</v>
          </cell>
          <cell r="I222">
            <v>43.006762293044289</v>
          </cell>
          <cell r="J222">
            <v>0</v>
          </cell>
          <cell r="K222">
            <v>0</v>
          </cell>
          <cell r="L222">
            <v>0</v>
          </cell>
          <cell r="M222">
            <v>0</v>
          </cell>
          <cell r="N222">
            <v>0</v>
          </cell>
          <cell r="O222">
            <v>0</v>
          </cell>
          <cell r="P222">
            <v>0</v>
          </cell>
          <cell r="Q222">
            <v>0</v>
          </cell>
          <cell r="R222">
            <v>0.33</v>
          </cell>
          <cell r="S222">
            <v>0</v>
          </cell>
          <cell r="T222">
            <v>0</v>
          </cell>
          <cell r="U222">
            <v>0</v>
          </cell>
          <cell r="V222">
            <v>0.62049439665887729</v>
          </cell>
          <cell r="W222">
            <v>0</v>
          </cell>
          <cell r="X222">
            <v>0</v>
          </cell>
          <cell r="Y222">
            <v>0</v>
          </cell>
          <cell r="Z222">
            <v>0</v>
          </cell>
          <cell r="AA222">
            <v>0</v>
          </cell>
          <cell r="AB222">
            <v>38231</v>
          </cell>
          <cell r="AC222">
            <v>38595</v>
          </cell>
        </row>
        <row r="223">
          <cell r="A223">
            <v>255</v>
          </cell>
          <cell r="B223">
            <v>-1</v>
          </cell>
          <cell r="C223">
            <v>33537</v>
          </cell>
          <cell r="D223" t="str">
            <v>Unknown</v>
          </cell>
          <cell r="E223" t="str">
            <v>ODONNELL, PATRICK</v>
          </cell>
          <cell r="F223">
            <v>0</v>
          </cell>
          <cell r="G223">
            <v>35.216715492652909</v>
          </cell>
          <cell r="H223">
            <v>8.9054042250581649</v>
          </cell>
          <cell r="I223">
            <v>44.122119717711072</v>
          </cell>
          <cell r="J223">
            <v>0</v>
          </cell>
          <cell r="K223">
            <v>0</v>
          </cell>
          <cell r="L223">
            <v>0</v>
          </cell>
          <cell r="M223">
            <v>0</v>
          </cell>
          <cell r="N223">
            <v>0</v>
          </cell>
          <cell r="O223">
            <v>0</v>
          </cell>
          <cell r="P223">
            <v>0</v>
          </cell>
          <cell r="Q223">
            <v>0</v>
          </cell>
          <cell r="R223">
            <v>1.1499999999999999</v>
          </cell>
          <cell r="S223">
            <v>0</v>
          </cell>
          <cell r="T223">
            <v>0</v>
          </cell>
          <cell r="U223">
            <v>0</v>
          </cell>
          <cell r="V223">
            <v>1.8489467655038605</v>
          </cell>
          <cell r="W223">
            <v>0</v>
          </cell>
          <cell r="X223">
            <v>0</v>
          </cell>
          <cell r="Y223">
            <v>0</v>
          </cell>
          <cell r="Z223">
            <v>0</v>
          </cell>
          <cell r="AA223">
            <v>0</v>
          </cell>
          <cell r="AB223">
            <v>38231</v>
          </cell>
          <cell r="AC223">
            <v>38595</v>
          </cell>
        </row>
        <row r="224">
          <cell r="A224">
            <v>255</v>
          </cell>
          <cell r="B224">
            <v>-1</v>
          </cell>
          <cell r="C224">
            <v>33224</v>
          </cell>
          <cell r="D224" t="str">
            <v>Unknown</v>
          </cell>
          <cell r="E224" t="str">
            <v>METCALFE, RICHARD</v>
          </cell>
          <cell r="F224">
            <v>0</v>
          </cell>
          <cell r="G224">
            <v>21.38380305879793</v>
          </cell>
          <cell r="H224">
            <v>5.0093015123020255</v>
          </cell>
          <cell r="I224">
            <v>26.393104571099954</v>
          </cell>
          <cell r="J224">
            <v>0</v>
          </cell>
          <cell r="K224">
            <v>0</v>
          </cell>
          <cell r="L224">
            <v>0</v>
          </cell>
          <cell r="M224">
            <v>0</v>
          </cell>
          <cell r="N224">
            <v>0</v>
          </cell>
          <cell r="O224">
            <v>0</v>
          </cell>
          <cell r="P224">
            <v>0</v>
          </cell>
          <cell r="Q224">
            <v>0</v>
          </cell>
          <cell r="R224">
            <v>0.67</v>
          </cell>
          <cell r="S224">
            <v>0</v>
          </cell>
          <cell r="T224">
            <v>0</v>
          </cell>
          <cell r="U224">
            <v>0</v>
          </cell>
          <cell r="V224">
            <v>1.0830138298699077</v>
          </cell>
          <cell r="W224">
            <v>0</v>
          </cell>
          <cell r="X224">
            <v>0</v>
          </cell>
          <cell r="Y224">
            <v>0</v>
          </cell>
          <cell r="Z224">
            <v>0</v>
          </cell>
          <cell r="AA224">
            <v>0</v>
          </cell>
          <cell r="AB224">
            <v>38231</v>
          </cell>
          <cell r="AC224">
            <v>38595</v>
          </cell>
        </row>
        <row r="225">
          <cell r="A225">
            <v>255</v>
          </cell>
          <cell r="B225">
            <v>-1</v>
          </cell>
          <cell r="C225">
            <v>31774</v>
          </cell>
          <cell r="D225" t="str">
            <v>Unknown</v>
          </cell>
          <cell r="E225" t="str">
            <v>LODWICK, GWILYM  MD</v>
          </cell>
          <cell r="F225">
            <v>0</v>
          </cell>
          <cell r="G225">
            <v>120.47389866533904</v>
          </cell>
          <cell r="H225">
            <v>21.31986222545622</v>
          </cell>
          <cell r="I225">
            <v>141.79376089079526</v>
          </cell>
          <cell r="J225">
            <v>0</v>
          </cell>
          <cell r="K225">
            <v>0</v>
          </cell>
          <cell r="L225">
            <v>0</v>
          </cell>
          <cell r="M225">
            <v>0</v>
          </cell>
          <cell r="N225">
            <v>0</v>
          </cell>
          <cell r="O225">
            <v>0</v>
          </cell>
          <cell r="P225">
            <v>0</v>
          </cell>
          <cell r="Q225">
            <v>0</v>
          </cell>
          <cell r="R225">
            <v>0.99</v>
          </cell>
          <cell r="S225">
            <v>0</v>
          </cell>
          <cell r="T225">
            <v>0</v>
          </cell>
          <cell r="U225">
            <v>0</v>
          </cell>
          <cell r="V225">
            <v>1.9715458629339564</v>
          </cell>
          <cell r="W225">
            <v>0</v>
          </cell>
          <cell r="X225">
            <v>0</v>
          </cell>
          <cell r="Y225">
            <v>0</v>
          </cell>
          <cell r="Z225">
            <v>0</v>
          </cell>
          <cell r="AA225">
            <v>0</v>
          </cell>
          <cell r="AB225">
            <v>38231</v>
          </cell>
          <cell r="AC225">
            <v>38595</v>
          </cell>
        </row>
        <row r="226">
          <cell r="A226">
            <v>255</v>
          </cell>
          <cell r="B226">
            <v>-1</v>
          </cell>
          <cell r="C226">
            <v>22071</v>
          </cell>
          <cell r="D226" t="str">
            <v>Unknown</v>
          </cell>
          <cell r="E226" t="str">
            <v>TORRES, GUILLERMO R.</v>
          </cell>
          <cell r="F226">
            <v>0</v>
          </cell>
          <cell r="G226">
            <v>47.096466507695638</v>
          </cell>
          <cell r="H226">
            <v>17.162584001734228</v>
          </cell>
          <cell r="I226">
            <v>64.259050509429869</v>
          </cell>
          <cell r="J226">
            <v>0</v>
          </cell>
          <cell r="K226">
            <v>0</v>
          </cell>
          <cell r="L226">
            <v>0</v>
          </cell>
          <cell r="M226">
            <v>0</v>
          </cell>
          <cell r="N226">
            <v>0</v>
          </cell>
          <cell r="O226">
            <v>0</v>
          </cell>
          <cell r="P226">
            <v>0</v>
          </cell>
          <cell r="Q226">
            <v>0</v>
          </cell>
          <cell r="R226">
            <v>1</v>
          </cell>
          <cell r="S226">
            <v>0</v>
          </cell>
          <cell r="T226">
            <v>0</v>
          </cell>
          <cell r="U226">
            <v>0</v>
          </cell>
          <cell r="V226">
            <v>4.2636683286364621</v>
          </cell>
          <cell r="W226">
            <v>0</v>
          </cell>
          <cell r="X226">
            <v>0</v>
          </cell>
          <cell r="Y226">
            <v>0</v>
          </cell>
          <cell r="Z226">
            <v>0</v>
          </cell>
          <cell r="AA226">
            <v>0</v>
          </cell>
          <cell r="AB226">
            <v>38231</v>
          </cell>
          <cell r="AC226">
            <v>38595</v>
          </cell>
        </row>
        <row r="227">
          <cell r="A227">
            <v>262</v>
          </cell>
          <cell r="B227">
            <v>-1</v>
          </cell>
          <cell r="C227">
            <v>32449</v>
          </cell>
          <cell r="D227" t="str">
            <v>Unknown</v>
          </cell>
          <cell r="E227" t="str">
            <v>MAULDING, NICHOLAS</v>
          </cell>
          <cell r="F227">
            <v>0</v>
          </cell>
          <cell r="G227">
            <v>4881.9400044075537</v>
          </cell>
          <cell r="H227">
            <v>1503.3666759714981</v>
          </cell>
          <cell r="I227">
            <v>6385.3066803790516</v>
          </cell>
          <cell r="J227">
            <v>0</v>
          </cell>
          <cell r="K227">
            <v>0</v>
          </cell>
          <cell r="L227">
            <v>0</v>
          </cell>
          <cell r="M227">
            <v>0</v>
          </cell>
          <cell r="N227">
            <v>0</v>
          </cell>
          <cell r="O227">
            <v>0</v>
          </cell>
          <cell r="P227">
            <v>0</v>
          </cell>
          <cell r="Q227">
            <v>0</v>
          </cell>
          <cell r="R227">
            <v>36.159999999999997</v>
          </cell>
          <cell r="S227">
            <v>0</v>
          </cell>
          <cell r="T227">
            <v>0</v>
          </cell>
          <cell r="U227">
            <v>0</v>
          </cell>
          <cell r="V227">
            <v>276.25368738705657</v>
          </cell>
          <cell r="W227">
            <v>0</v>
          </cell>
          <cell r="X227">
            <v>0</v>
          </cell>
          <cell r="Y227">
            <v>0</v>
          </cell>
          <cell r="Z227">
            <v>0</v>
          </cell>
          <cell r="AA227">
            <v>0</v>
          </cell>
          <cell r="AB227">
            <v>38231</v>
          </cell>
          <cell r="AC227">
            <v>38595</v>
          </cell>
        </row>
        <row r="228">
          <cell r="A228">
            <v>262</v>
          </cell>
          <cell r="B228">
            <v>-1</v>
          </cell>
          <cell r="C228">
            <v>33713</v>
          </cell>
          <cell r="D228" t="str">
            <v>Unknown</v>
          </cell>
          <cell r="E228" t="str">
            <v>BENNETT, PAMELA A</v>
          </cell>
          <cell r="F228">
            <v>0</v>
          </cell>
          <cell r="G228">
            <v>24.477033282784006</v>
          </cell>
          <cell r="H228">
            <v>7.9464592146220987</v>
          </cell>
          <cell r="I228">
            <v>32.423492497406102</v>
          </cell>
          <cell r="J228">
            <v>0</v>
          </cell>
          <cell r="K228">
            <v>0</v>
          </cell>
          <cell r="L228">
            <v>0</v>
          </cell>
          <cell r="M228">
            <v>0</v>
          </cell>
          <cell r="N228">
            <v>0</v>
          </cell>
          <cell r="O228">
            <v>0</v>
          </cell>
          <cell r="P228">
            <v>0</v>
          </cell>
          <cell r="Q228">
            <v>0</v>
          </cell>
          <cell r="R228">
            <v>0.75</v>
          </cell>
          <cell r="S228">
            <v>0</v>
          </cell>
          <cell r="T228">
            <v>0</v>
          </cell>
          <cell r="U228">
            <v>0</v>
          </cell>
          <cell r="V228">
            <v>1.5735025740282589</v>
          </cell>
          <cell r="W228">
            <v>0</v>
          </cell>
          <cell r="X228">
            <v>0</v>
          </cell>
          <cell r="Y228">
            <v>0</v>
          </cell>
          <cell r="Z228">
            <v>0</v>
          </cell>
          <cell r="AA228">
            <v>0</v>
          </cell>
          <cell r="AB228">
            <v>38231</v>
          </cell>
          <cell r="AC228">
            <v>38595</v>
          </cell>
        </row>
        <row r="229">
          <cell r="A229">
            <v>262</v>
          </cell>
          <cell r="B229">
            <v>-1</v>
          </cell>
          <cell r="C229">
            <v>33647</v>
          </cell>
          <cell r="D229" t="str">
            <v>Unknown</v>
          </cell>
          <cell r="E229" t="str">
            <v>BALLARD, TIFFANY DO</v>
          </cell>
          <cell r="F229">
            <v>0</v>
          </cell>
          <cell r="G229">
            <v>70.386301641794532</v>
          </cell>
          <cell r="H229">
            <v>11.137969592937715</v>
          </cell>
          <cell r="I229">
            <v>81.524271234732254</v>
          </cell>
          <cell r="J229">
            <v>0</v>
          </cell>
          <cell r="K229">
            <v>0</v>
          </cell>
          <cell r="L229">
            <v>0</v>
          </cell>
          <cell r="M229">
            <v>0</v>
          </cell>
          <cell r="N229">
            <v>0</v>
          </cell>
          <cell r="O229">
            <v>0</v>
          </cell>
          <cell r="P229">
            <v>0</v>
          </cell>
          <cell r="Q229">
            <v>0</v>
          </cell>
          <cell r="R229">
            <v>0.67</v>
          </cell>
          <cell r="S229">
            <v>0</v>
          </cell>
          <cell r="T229">
            <v>0</v>
          </cell>
          <cell r="U229">
            <v>0</v>
          </cell>
          <cell r="V229">
            <v>1.2283159648754058</v>
          </cell>
          <cell r="W229">
            <v>0</v>
          </cell>
          <cell r="X229">
            <v>0</v>
          </cell>
          <cell r="Y229">
            <v>0</v>
          </cell>
          <cell r="Z229">
            <v>0</v>
          </cell>
          <cell r="AA229">
            <v>0</v>
          </cell>
          <cell r="AB229">
            <v>38231</v>
          </cell>
          <cell r="AC229">
            <v>38595</v>
          </cell>
        </row>
        <row r="230">
          <cell r="A230">
            <v>262</v>
          </cell>
          <cell r="B230">
            <v>-1</v>
          </cell>
          <cell r="C230">
            <v>33574</v>
          </cell>
          <cell r="D230" t="str">
            <v>Unknown</v>
          </cell>
          <cell r="E230" t="str">
            <v>SNEED, BELVIN</v>
          </cell>
          <cell r="F230">
            <v>0</v>
          </cell>
          <cell r="G230">
            <v>12.339140149068642</v>
          </cell>
          <cell r="H230">
            <v>3.799093194155911</v>
          </cell>
          <cell r="I230">
            <v>16.138233343224552</v>
          </cell>
          <cell r="J230">
            <v>0</v>
          </cell>
          <cell r="K230">
            <v>0</v>
          </cell>
          <cell r="L230">
            <v>0</v>
          </cell>
          <cell r="M230">
            <v>0</v>
          </cell>
          <cell r="N230">
            <v>0</v>
          </cell>
          <cell r="O230">
            <v>0</v>
          </cell>
          <cell r="P230">
            <v>0</v>
          </cell>
          <cell r="Q230">
            <v>0</v>
          </cell>
          <cell r="R230">
            <v>0.5</v>
          </cell>
          <cell r="S230">
            <v>0</v>
          </cell>
          <cell r="T230">
            <v>0</v>
          </cell>
          <cell r="U230">
            <v>0</v>
          </cell>
          <cell r="V230">
            <v>0.90767896105708801</v>
          </cell>
          <cell r="W230">
            <v>0</v>
          </cell>
          <cell r="X230">
            <v>0</v>
          </cell>
          <cell r="Y230">
            <v>0</v>
          </cell>
          <cell r="Z230">
            <v>0</v>
          </cell>
          <cell r="AA230">
            <v>0</v>
          </cell>
          <cell r="AB230">
            <v>38231</v>
          </cell>
          <cell r="AC230">
            <v>38595</v>
          </cell>
        </row>
        <row r="231">
          <cell r="A231">
            <v>262</v>
          </cell>
          <cell r="B231">
            <v>-1</v>
          </cell>
          <cell r="C231">
            <v>33558</v>
          </cell>
          <cell r="D231" t="str">
            <v>Unknown</v>
          </cell>
          <cell r="E231" t="str">
            <v>KIFF, SHERRY</v>
          </cell>
          <cell r="F231">
            <v>0</v>
          </cell>
          <cell r="G231">
            <v>59.193015272667523</v>
          </cell>
          <cell r="H231">
            <v>16.59794908425663</v>
          </cell>
          <cell r="I231">
            <v>75.79096435692415</v>
          </cell>
          <cell r="J231">
            <v>0</v>
          </cell>
          <cell r="K231">
            <v>0</v>
          </cell>
          <cell r="L231">
            <v>0</v>
          </cell>
          <cell r="M231">
            <v>0</v>
          </cell>
          <cell r="N231">
            <v>0</v>
          </cell>
          <cell r="O231">
            <v>0</v>
          </cell>
          <cell r="P231">
            <v>0</v>
          </cell>
          <cell r="Q231">
            <v>0</v>
          </cell>
          <cell r="R231">
            <v>1.75</v>
          </cell>
          <cell r="S231">
            <v>0</v>
          </cell>
          <cell r="T231">
            <v>0</v>
          </cell>
          <cell r="U231">
            <v>0</v>
          </cell>
          <cell r="V231">
            <v>3.3039930933832173</v>
          </cell>
          <cell r="W231">
            <v>0</v>
          </cell>
          <cell r="X231">
            <v>0</v>
          </cell>
          <cell r="Y231">
            <v>0</v>
          </cell>
          <cell r="Z231">
            <v>0</v>
          </cell>
          <cell r="AA231">
            <v>0</v>
          </cell>
          <cell r="AB231">
            <v>38231</v>
          </cell>
          <cell r="AC231">
            <v>38595</v>
          </cell>
        </row>
        <row r="232">
          <cell r="A232">
            <v>262</v>
          </cell>
          <cell r="B232">
            <v>-1</v>
          </cell>
          <cell r="C232">
            <v>33549</v>
          </cell>
          <cell r="D232" t="str">
            <v>Unknown</v>
          </cell>
          <cell r="E232" t="str">
            <v>HALL, JON SCOTT</v>
          </cell>
          <cell r="F232">
            <v>0</v>
          </cell>
          <cell r="G232">
            <v>37.203793707228407</v>
          </cell>
          <cell r="H232">
            <v>10.656074636441405</v>
          </cell>
          <cell r="I232">
            <v>47.85986834366981</v>
          </cell>
          <cell r="J232">
            <v>0</v>
          </cell>
          <cell r="K232">
            <v>0</v>
          </cell>
          <cell r="L232">
            <v>0</v>
          </cell>
          <cell r="M232">
            <v>0</v>
          </cell>
          <cell r="N232">
            <v>0</v>
          </cell>
          <cell r="O232">
            <v>0</v>
          </cell>
          <cell r="P232">
            <v>0</v>
          </cell>
          <cell r="Q232">
            <v>0</v>
          </cell>
          <cell r="R232">
            <v>0.83</v>
          </cell>
          <cell r="S232">
            <v>0</v>
          </cell>
          <cell r="T232">
            <v>0</v>
          </cell>
          <cell r="U232">
            <v>0</v>
          </cell>
          <cell r="V232">
            <v>2.3075286890504705</v>
          </cell>
          <cell r="W232">
            <v>0</v>
          </cell>
          <cell r="X232">
            <v>0</v>
          </cell>
          <cell r="Y232">
            <v>0</v>
          </cell>
          <cell r="Z232">
            <v>0</v>
          </cell>
          <cell r="AA232">
            <v>0</v>
          </cell>
          <cell r="AB232">
            <v>38231</v>
          </cell>
          <cell r="AC232">
            <v>38595</v>
          </cell>
        </row>
        <row r="233">
          <cell r="A233">
            <v>262</v>
          </cell>
          <cell r="B233">
            <v>-1</v>
          </cell>
          <cell r="C233">
            <v>33539</v>
          </cell>
          <cell r="D233" t="str">
            <v>Unknown</v>
          </cell>
          <cell r="E233" t="str">
            <v>SHERO, SUZANNE V</v>
          </cell>
          <cell r="F233">
            <v>0</v>
          </cell>
          <cell r="G233">
            <v>45.15481905059552</v>
          </cell>
          <cell r="H233">
            <v>13.313632612400566</v>
          </cell>
          <cell r="I233">
            <v>58.468451662996088</v>
          </cell>
          <cell r="J233">
            <v>0</v>
          </cell>
          <cell r="K233">
            <v>0</v>
          </cell>
          <cell r="L233">
            <v>0</v>
          </cell>
          <cell r="M233">
            <v>0</v>
          </cell>
          <cell r="N233">
            <v>0</v>
          </cell>
          <cell r="O233">
            <v>0</v>
          </cell>
          <cell r="P233">
            <v>0</v>
          </cell>
          <cell r="Q233">
            <v>0</v>
          </cell>
          <cell r="R233">
            <v>1</v>
          </cell>
          <cell r="S233">
            <v>0</v>
          </cell>
          <cell r="T233">
            <v>0</v>
          </cell>
          <cell r="U233">
            <v>0</v>
          </cell>
          <cell r="V233">
            <v>2.8862904761672223</v>
          </cell>
          <cell r="W233">
            <v>0</v>
          </cell>
          <cell r="X233">
            <v>0</v>
          </cell>
          <cell r="Y233">
            <v>0</v>
          </cell>
          <cell r="Z233">
            <v>0</v>
          </cell>
          <cell r="AA233">
            <v>0</v>
          </cell>
          <cell r="AB233">
            <v>38231</v>
          </cell>
          <cell r="AC233">
            <v>38595</v>
          </cell>
        </row>
        <row r="234">
          <cell r="A234">
            <v>262</v>
          </cell>
          <cell r="B234">
            <v>5646</v>
          </cell>
          <cell r="C234">
            <v>32382</v>
          </cell>
          <cell r="D234" t="str">
            <v>CASEWORKER III, CRISIS LPHA</v>
          </cell>
          <cell r="E234" t="str">
            <v>HALADYNA, ADRIENNE</v>
          </cell>
          <cell r="F234">
            <v>1</v>
          </cell>
          <cell r="G234">
            <v>12598.487171720535</v>
          </cell>
          <cell r="H234">
            <v>3283.9782941117737</v>
          </cell>
          <cell r="I234">
            <v>15882.465465832309</v>
          </cell>
          <cell r="J234">
            <v>0</v>
          </cell>
          <cell r="K234">
            <v>0</v>
          </cell>
          <cell r="L234">
            <v>0</v>
          </cell>
          <cell r="M234">
            <v>0</v>
          </cell>
          <cell r="N234">
            <v>0</v>
          </cell>
          <cell r="O234">
            <v>0</v>
          </cell>
          <cell r="P234">
            <v>0</v>
          </cell>
          <cell r="R234">
            <v>284.77</v>
          </cell>
          <cell r="S234">
            <v>0</v>
          </cell>
          <cell r="T234">
            <v>0</v>
          </cell>
          <cell r="U234">
            <v>0</v>
          </cell>
          <cell r="V234">
            <v>629.81023447059226</v>
          </cell>
          <cell r="X234">
            <v>0</v>
          </cell>
          <cell r="Y234">
            <v>0</v>
          </cell>
          <cell r="Z234">
            <v>0</v>
          </cell>
          <cell r="AA234">
            <v>0</v>
          </cell>
          <cell r="AB234">
            <v>38231</v>
          </cell>
          <cell r="AC234">
            <v>38595</v>
          </cell>
        </row>
        <row r="235">
          <cell r="A235">
            <v>262</v>
          </cell>
          <cell r="B235">
            <v>-1</v>
          </cell>
          <cell r="C235">
            <v>33224</v>
          </cell>
          <cell r="D235" t="str">
            <v>Unknown</v>
          </cell>
          <cell r="E235" t="str">
            <v>METCALFE, RICHARD</v>
          </cell>
          <cell r="F235">
            <v>0</v>
          </cell>
          <cell r="G235">
            <v>127.66449587342048</v>
          </cell>
          <cell r="H235">
            <v>29.906277685385227</v>
          </cell>
          <cell r="I235">
            <v>157.57077355880571</v>
          </cell>
          <cell r="J235">
            <v>0</v>
          </cell>
          <cell r="K235">
            <v>0</v>
          </cell>
          <cell r="L235">
            <v>0</v>
          </cell>
          <cell r="M235">
            <v>0</v>
          </cell>
          <cell r="N235">
            <v>0</v>
          </cell>
          <cell r="O235">
            <v>0</v>
          </cell>
          <cell r="P235">
            <v>0</v>
          </cell>
          <cell r="Q235">
            <v>0</v>
          </cell>
          <cell r="R235">
            <v>4</v>
          </cell>
          <cell r="S235">
            <v>0</v>
          </cell>
          <cell r="T235">
            <v>0</v>
          </cell>
          <cell r="U235">
            <v>0</v>
          </cell>
          <cell r="V235">
            <v>6.465754208178554</v>
          </cell>
          <cell r="W235">
            <v>0</v>
          </cell>
          <cell r="X235">
            <v>0</v>
          </cell>
          <cell r="Y235">
            <v>0</v>
          </cell>
          <cell r="Z235">
            <v>0</v>
          </cell>
          <cell r="AA235">
            <v>0</v>
          </cell>
          <cell r="AB235">
            <v>38231</v>
          </cell>
          <cell r="AC235">
            <v>38595</v>
          </cell>
        </row>
        <row r="236">
          <cell r="A236">
            <v>262</v>
          </cell>
          <cell r="B236">
            <v>-1</v>
          </cell>
          <cell r="C236">
            <v>33767</v>
          </cell>
          <cell r="D236" t="str">
            <v>Unknown</v>
          </cell>
          <cell r="E236" t="str">
            <v>DAIGLE, CARLOTTA</v>
          </cell>
          <cell r="F236">
            <v>0</v>
          </cell>
          <cell r="G236">
            <v>2951.9090697260285</v>
          </cell>
          <cell r="H236">
            <v>606.80583276440484</v>
          </cell>
          <cell r="I236">
            <v>3558.7149024904334</v>
          </cell>
          <cell r="J236">
            <v>0</v>
          </cell>
          <cell r="K236">
            <v>0</v>
          </cell>
          <cell r="L236">
            <v>0</v>
          </cell>
          <cell r="M236">
            <v>0</v>
          </cell>
          <cell r="N236">
            <v>0</v>
          </cell>
          <cell r="O236">
            <v>0</v>
          </cell>
          <cell r="P236">
            <v>0</v>
          </cell>
          <cell r="Q236">
            <v>0</v>
          </cell>
          <cell r="R236">
            <v>74.900000000000006</v>
          </cell>
          <cell r="S236">
            <v>0</v>
          </cell>
          <cell r="T236">
            <v>0</v>
          </cell>
          <cell r="U236">
            <v>0</v>
          </cell>
          <cell r="V236">
            <v>202.16591402238157</v>
          </cell>
          <cell r="W236">
            <v>0</v>
          </cell>
          <cell r="X236">
            <v>0</v>
          </cell>
          <cell r="Y236">
            <v>0</v>
          </cell>
          <cell r="Z236">
            <v>0</v>
          </cell>
          <cell r="AA236">
            <v>0</v>
          </cell>
          <cell r="AB236">
            <v>38231</v>
          </cell>
          <cell r="AC236">
            <v>38595</v>
          </cell>
        </row>
        <row r="237">
          <cell r="A237">
            <v>262</v>
          </cell>
          <cell r="B237">
            <v>-1</v>
          </cell>
          <cell r="C237">
            <v>32421</v>
          </cell>
          <cell r="D237" t="str">
            <v>Unknown</v>
          </cell>
          <cell r="E237" t="str">
            <v>HARPER, SUSAN</v>
          </cell>
          <cell r="F237">
            <v>0</v>
          </cell>
          <cell r="G237">
            <v>31.999020127118651</v>
          </cell>
          <cell r="H237">
            <v>11.457739671610172</v>
          </cell>
          <cell r="I237">
            <v>43.456759798728825</v>
          </cell>
          <cell r="J237">
            <v>0</v>
          </cell>
          <cell r="K237">
            <v>0</v>
          </cell>
          <cell r="L237">
            <v>0</v>
          </cell>
          <cell r="M237">
            <v>0</v>
          </cell>
          <cell r="N237">
            <v>0</v>
          </cell>
          <cell r="O237">
            <v>0</v>
          </cell>
          <cell r="P237">
            <v>0</v>
          </cell>
          <cell r="Q237">
            <v>0</v>
          </cell>
          <cell r="R237">
            <v>0.75</v>
          </cell>
          <cell r="S237">
            <v>0</v>
          </cell>
          <cell r="T237">
            <v>0</v>
          </cell>
          <cell r="U237">
            <v>0</v>
          </cell>
          <cell r="V237">
            <v>2.0656787605932205</v>
          </cell>
          <cell r="W237">
            <v>0</v>
          </cell>
          <cell r="X237">
            <v>0</v>
          </cell>
          <cell r="Y237">
            <v>0</v>
          </cell>
          <cell r="Z237">
            <v>0</v>
          </cell>
          <cell r="AA237">
            <v>0</v>
          </cell>
          <cell r="AB237">
            <v>38231</v>
          </cell>
          <cell r="AC237">
            <v>38595</v>
          </cell>
        </row>
        <row r="238">
          <cell r="A238">
            <v>262</v>
          </cell>
          <cell r="B238">
            <v>-1</v>
          </cell>
          <cell r="C238">
            <v>31758</v>
          </cell>
          <cell r="D238" t="str">
            <v>Unknown</v>
          </cell>
          <cell r="E238" t="str">
            <v>VEGA, VICTOR</v>
          </cell>
          <cell r="F238">
            <v>0</v>
          </cell>
          <cell r="G238">
            <v>43.889362831858406</v>
          </cell>
          <cell r="H238">
            <v>6.0074867256637168</v>
          </cell>
          <cell r="I238">
            <v>49.896849557522124</v>
          </cell>
          <cell r="J238">
            <v>0</v>
          </cell>
          <cell r="K238">
            <v>0</v>
          </cell>
          <cell r="L238">
            <v>0</v>
          </cell>
          <cell r="M238">
            <v>0</v>
          </cell>
          <cell r="N238">
            <v>0</v>
          </cell>
          <cell r="O238">
            <v>0</v>
          </cell>
          <cell r="P238">
            <v>0</v>
          </cell>
          <cell r="Q238">
            <v>0</v>
          </cell>
          <cell r="R238">
            <v>0.75</v>
          </cell>
          <cell r="S238">
            <v>0</v>
          </cell>
          <cell r="T238">
            <v>0</v>
          </cell>
          <cell r="U238">
            <v>0</v>
          </cell>
          <cell r="V238">
            <v>2.9911513274336281</v>
          </cell>
          <cell r="W238">
            <v>0</v>
          </cell>
          <cell r="X238">
            <v>0</v>
          </cell>
          <cell r="Y238">
            <v>0</v>
          </cell>
          <cell r="Z238">
            <v>0</v>
          </cell>
          <cell r="AA238">
            <v>0</v>
          </cell>
          <cell r="AB238">
            <v>38231</v>
          </cell>
          <cell r="AC238">
            <v>38595</v>
          </cell>
        </row>
        <row r="239">
          <cell r="A239">
            <v>262</v>
          </cell>
          <cell r="B239">
            <v>-1</v>
          </cell>
          <cell r="C239">
            <v>31494</v>
          </cell>
          <cell r="D239" t="str">
            <v>Unknown</v>
          </cell>
          <cell r="E239" t="str">
            <v>WOOLSEY, ELTON</v>
          </cell>
          <cell r="F239">
            <v>0</v>
          </cell>
          <cell r="G239">
            <v>3221.5943719263942</v>
          </cell>
          <cell r="H239">
            <v>989.31712165379895</v>
          </cell>
          <cell r="I239">
            <v>4210.9114935801936</v>
          </cell>
          <cell r="J239">
            <v>0</v>
          </cell>
          <cell r="K239">
            <v>0</v>
          </cell>
          <cell r="L239">
            <v>0</v>
          </cell>
          <cell r="M239">
            <v>0</v>
          </cell>
          <cell r="N239">
            <v>0</v>
          </cell>
          <cell r="O239">
            <v>0</v>
          </cell>
          <cell r="P239">
            <v>0</v>
          </cell>
          <cell r="Q239">
            <v>0</v>
          </cell>
          <cell r="R239">
            <v>98.419999999999931</v>
          </cell>
          <cell r="S239">
            <v>0</v>
          </cell>
          <cell r="T239">
            <v>0</v>
          </cell>
          <cell r="U239">
            <v>0</v>
          </cell>
          <cell r="V239">
            <v>227.76839575424498</v>
          </cell>
          <cell r="W239">
            <v>0</v>
          </cell>
          <cell r="X239">
            <v>0</v>
          </cell>
          <cell r="Y239">
            <v>0</v>
          </cell>
          <cell r="Z239">
            <v>0</v>
          </cell>
          <cell r="AA239">
            <v>0</v>
          </cell>
          <cell r="AB239">
            <v>38231</v>
          </cell>
          <cell r="AC239">
            <v>38595</v>
          </cell>
        </row>
        <row r="240">
          <cell r="A240">
            <v>262</v>
          </cell>
          <cell r="B240">
            <v>-1</v>
          </cell>
          <cell r="C240">
            <v>6769</v>
          </cell>
          <cell r="D240" t="str">
            <v>Unknown</v>
          </cell>
          <cell r="E240" t="str">
            <v>CASTILLO, ROMELIA</v>
          </cell>
          <cell r="F240">
            <v>0</v>
          </cell>
          <cell r="G240">
            <v>79.977901396160561</v>
          </cell>
          <cell r="H240">
            <v>24.508660558464225</v>
          </cell>
          <cell r="I240">
            <v>104.48656195462479</v>
          </cell>
          <cell r="J240">
            <v>0</v>
          </cell>
          <cell r="K240">
            <v>0</v>
          </cell>
          <cell r="L240">
            <v>0</v>
          </cell>
          <cell r="M240">
            <v>0</v>
          </cell>
          <cell r="N240">
            <v>0</v>
          </cell>
          <cell r="O240">
            <v>0</v>
          </cell>
          <cell r="P240">
            <v>0</v>
          </cell>
          <cell r="Q240">
            <v>0</v>
          </cell>
          <cell r="R240">
            <v>0.5</v>
          </cell>
          <cell r="S240">
            <v>0</v>
          </cell>
          <cell r="T240">
            <v>0</v>
          </cell>
          <cell r="U240">
            <v>0</v>
          </cell>
          <cell r="V240">
            <v>4.5866073298429315</v>
          </cell>
          <cell r="W240">
            <v>0</v>
          </cell>
          <cell r="X240">
            <v>0</v>
          </cell>
          <cell r="Y240">
            <v>0</v>
          </cell>
          <cell r="Z240">
            <v>0</v>
          </cell>
          <cell r="AA240">
            <v>0</v>
          </cell>
          <cell r="AB240">
            <v>38231</v>
          </cell>
          <cell r="AC240">
            <v>38595</v>
          </cell>
        </row>
        <row r="241">
          <cell r="A241">
            <v>262</v>
          </cell>
          <cell r="B241">
            <v>-1</v>
          </cell>
          <cell r="C241">
            <v>3417</v>
          </cell>
          <cell r="D241" t="str">
            <v>Unknown</v>
          </cell>
          <cell r="E241" t="str">
            <v>HILL, KARLA ANN</v>
          </cell>
          <cell r="F241">
            <v>0</v>
          </cell>
          <cell r="G241">
            <v>0</v>
          </cell>
          <cell r="H241">
            <v>0</v>
          </cell>
          <cell r="I241">
            <v>0</v>
          </cell>
          <cell r="J241">
            <v>0</v>
          </cell>
          <cell r="K241">
            <v>0</v>
          </cell>
          <cell r="L241">
            <v>0</v>
          </cell>
          <cell r="M241">
            <v>0</v>
          </cell>
          <cell r="N241">
            <v>0</v>
          </cell>
          <cell r="O241">
            <v>0</v>
          </cell>
          <cell r="P241">
            <v>0</v>
          </cell>
          <cell r="Q241">
            <v>0</v>
          </cell>
          <cell r="R241">
            <v>5.2099999999999937</v>
          </cell>
          <cell r="S241">
            <v>0</v>
          </cell>
          <cell r="T241">
            <v>0</v>
          </cell>
          <cell r="U241">
            <v>0</v>
          </cell>
          <cell r="V241">
            <v>0</v>
          </cell>
          <cell r="W241">
            <v>0</v>
          </cell>
          <cell r="X241">
            <v>0</v>
          </cell>
          <cell r="Y241">
            <v>0</v>
          </cell>
          <cell r="Z241">
            <v>0</v>
          </cell>
          <cell r="AA241">
            <v>0</v>
          </cell>
          <cell r="AB241">
            <v>38231</v>
          </cell>
          <cell r="AC241">
            <v>38595</v>
          </cell>
        </row>
        <row r="242">
          <cell r="A242">
            <v>262</v>
          </cell>
          <cell r="B242">
            <v>-1</v>
          </cell>
          <cell r="C242">
            <v>1240</v>
          </cell>
          <cell r="D242" t="str">
            <v>Unknown</v>
          </cell>
          <cell r="E242" t="str">
            <v>WEBB, DEBORAH</v>
          </cell>
          <cell r="F242">
            <v>0</v>
          </cell>
          <cell r="G242">
            <v>0</v>
          </cell>
          <cell r="H242">
            <v>0</v>
          </cell>
          <cell r="I242">
            <v>0</v>
          </cell>
          <cell r="J242">
            <v>0</v>
          </cell>
          <cell r="K242">
            <v>0</v>
          </cell>
          <cell r="L242">
            <v>0</v>
          </cell>
          <cell r="M242">
            <v>0</v>
          </cell>
          <cell r="N242">
            <v>0</v>
          </cell>
          <cell r="O242">
            <v>0</v>
          </cell>
          <cell r="P242">
            <v>0</v>
          </cell>
          <cell r="Q242">
            <v>0</v>
          </cell>
          <cell r="R242">
            <v>1.75</v>
          </cell>
          <cell r="S242">
            <v>0</v>
          </cell>
          <cell r="T242">
            <v>0</v>
          </cell>
          <cell r="U242">
            <v>0</v>
          </cell>
          <cell r="V242">
            <v>0</v>
          </cell>
          <cell r="W242">
            <v>0</v>
          </cell>
          <cell r="X242">
            <v>0</v>
          </cell>
          <cell r="Y242">
            <v>0</v>
          </cell>
          <cell r="Z242">
            <v>0</v>
          </cell>
          <cell r="AA242">
            <v>0</v>
          </cell>
          <cell r="AB242">
            <v>38231</v>
          </cell>
          <cell r="AC242">
            <v>38595</v>
          </cell>
        </row>
        <row r="243">
          <cell r="A243">
            <v>262</v>
          </cell>
          <cell r="B243">
            <v>-1</v>
          </cell>
          <cell r="C243">
            <v>857</v>
          </cell>
          <cell r="D243" t="str">
            <v>Unknown</v>
          </cell>
          <cell r="E243" t="str">
            <v>LEDESMA, SUSAN</v>
          </cell>
          <cell r="F243">
            <v>0</v>
          </cell>
          <cell r="G243">
            <v>1620.9633808283195</v>
          </cell>
          <cell r="H243">
            <v>485.29333504872739</v>
          </cell>
          <cell r="I243">
            <v>2106.2567158770471</v>
          </cell>
          <cell r="J243">
            <v>0</v>
          </cell>
          <cell r="K243">
            <v>0</v>
          </cell>
          <cell r="L243">
            <v>0</v>
          </cell>
          <cell r="M243">
            <v>0</v>
          </cell>
          <cell r="N243">
            <v>0</v>
          </cell>
          <cell r="O243">
            <v>0</v>
          </cell>
          <cell r="P243">
            <v>0</v>
          </cell>
          <cell r="Q243">
            <v>0</v>
          </cell>
          <cell r="R243">
            <v>47.78</v>
          </cell>
          <cell r="S243">
            <v>0</v>
          </cell>
          <cell r="T243">
            <v>0</v>
          </cell>
          <cell r="U243">
            <v>0</v>
          </cell>
          <cell r="V243">
            <v>106.54237691936562</v>
          </cell>
          <cell r="W243">
            <v>0</v>
          </cell>
          <cell r="X243">
            <v>0</v>
          </cell>
          <cell r="Y243">
            <v>0</v>
          </cell>
          <cell r="Z243">
            <v>0</v>
          </cell>
          <cell r="AA243">
            <v>0</v>
          </cell>
          <cell r="AB243">
            <v>38231</v>
          </cell>
          <cell r="AC243">
            <v>38595</v>
          </cell>
        </row>
        <row r="244">
          <cell r="A244">
            <v>262</v>
          </cell>
          <cell r="B244">
            <v>-1</v>
          </cell>
          <cell r="C244">
            <v>33233</v>
          </cell>
          <cell r="D244" t="str">
            <v>Unknown</v>
          </cell>
          <cell r="E244" t="str">
            <v>VELA, ERIC V</v>
          </cell>
          <cell r="F244">
            <v>0</v>
          </cell>
          <cell r="G244">
            <v>61.433226170332773</v>
          </cell>
          <cell r="H244">
            <v>8.8352201830882038</v>
          </cell>
          <cell r="I244">
            <v>70.268446353420984</v>
          </cell>
          <cell r="J244">
            <v>0</v>
          </cell>
          <cell r="K244">
            <v>0</v>
          </cell>
          <cell r="L244">
            <v>0</v>
          </cell>
          <cell r="M244">
            <v>0</v>
          </cell>
          <cell r="N244">
            <v>0</v>
          </cell>
          <cell r="O244">
            <v>0</v>
          </cell>
          <cell r="P244">
            <v>0</v>
          </cell>
          <cell r="Q244">
            <v>0</v>
          </cell>
          <cell r="R244">
            <v>0.73</v>
          </cell>
          <cell r="S244">
            <v>0</v>
          </cell>
          <cell r="T244">
            <v>0</v>
          </cell>
          <cell r="U244">
            <v>0</v>
          </cell>
          <cell r="V244">
            <v>6.6336308907110935</v>
          </cell>
          <cell r="W244">
            <v>0</v>
          </cell>
          <cell r="X244">
            <v>0</v>
          </cell>
          <cell r="Y244">
            <v>0</v>
          </cell>
          <cell r="Z244">
            <v>0</v>
          </cell>
          <cell r="AA244">
            <v>0</v>
          </cell>
          <cell r="AB244">
            <v>38231</v>
          </cell>
          <cell r="AC244">
            <v>38595</v>
          </cell>
        </row>
        <row r="245">
          <cell r="A245">
            <v>262</v>
          </cell>
          <cell r="B245">
            <v>-1</v>
          </cell>
          <cell r="C245">
            <v>680643</v>
          </cell>
          <cell r="D245" t="str">
            <v>Unknown</v>
          </cell>
          <cell r="E245" t="str">
            <v>NAEEM, NAHEED</v>
          </cell>
          <cell r="F245">
            <v>0</v>
          </cell>
          <cell r="G245">
            <v>0</v>
          </cell>
          <cell r="H245">
            <v>0</v>
          </cell>
          <cell r="I245">
            <v>0</v>
          </cell>
          <cell r="J245">
            <v>0</v>
          </cell>
          <cell r="K245">
            <v>0</v>
          </cell>
          <cell r="L245">
            <v>0</v>
          </cell>
          <cell r="M245">
            <v>0</v>
          </cell>
          <cell r="N245">
            <v>0</v>
          </cell>
          <cell r="O245">
            <v>0</v>
          </cell>
          <cell r="P245">
            <v>0</v>
          </cell>
          <cell r="Q245">
            <v>0</v>
          </cell>
          <cell r="R245">
            <v>50.42</v>
          </cell>
          <cell r="S245">
            <v>0</v>
          </cell>
          <cell r="T245">
            <v>0</v>
          </cell>
          <cell r="U245">
            <v>0</v>
          </cell>
          <cell r="V245">
            <v>0</v>
          </cell>
          <cell r="W245">
            <v>0</v>
          </cell>
          <cell r="X245">
            <v>0</v>
          </cell>
          <cell r="Y245">
            <v>0</v>
          </cell>
          <cell r="Z245">
            <v>0</v>
          </cell>
          <cell r="AA245">
            <v>0</v>
          </cell>
          <cell r="AB245">
            <v>38231</v>
          </cell>
          <cell r="AC245">
            <v>38595</v>
          </cell>
        </row>
        <row r="246">
          <cell r="A246">
            <v>262</v>
          </cell>
          <cell r="B246">
            <v>-1</v>
          </cell>
          <cell r="C246">
            <v>999995</v>
          </cell>
          <cell r="D246" t="str">
            <v>Unknown</v>
          </cell>
          <cell r="E246" t="str">
            <v>PES STAFF 2</v>
          </cell>
          <cell r="F246">
            <v>0</v>
          </cell>
          <cell r="G246">
            <v>0</v>
          </cell>
          <cell r="H246">
            <v>0</v>
          </cell>
          <cell r="I246">
            <v>0</v>
          </cell>
          <cell r="J246">
            <v>0</v>
          </cell>
          <cell r="K246">
            <v>0</v>
          </cell>
          <cell r="L246">
            <v>0</v>
          </cell>
          <cell r="M246">
            <v>0</v>
          </cell>
          <cell r="N246">
            <v>0</v>
          </cell>
          <cell r="O246">
            <v>0</v>
          </cell>
          <cell r="P246">
            <v>0</v>
          </cell>
          <cell r="Q246">
            <v>0</v>
          </cell>
          <cell r="R246">
            <v>4</v>
          </cell>
          <cell r="S246">
            <v>0</v>
          </cell>
          <cell r="T246">
            <v>0</v>
          </cell>
          <cell r="U246">
            <v>0</v>
          </cell>
          <cell r="V246">
            <v>0</v>
          </cell>
          <cell r="W246">
            <v>0</v>
          </cell>
          <cell r="X246">
            <v>0</v>
          </cell>
          <cell r="Y246">
            <v>0</v>
          </cell>
          <cell r="Z246">
            <v>0</v>
          </cell>
          <cell r="AA246">
            <v>0</v>
          </cell>
          <cell r="AB246">
            <v>38231</v>
          </cell>
          <cell r="AC246">
            <v>38595</v>
          </cell>
        </row>
        <row r="247">
          <cell r="A247">
            <v>262</v>
          </cell>
          <cell r="B247">
            <v>-1</v>
          </cell>
          <cell r="C247">
            <v>680696</v>
          </cell>
          <cell r="D247" t="str">
            <v>Unknown</v>
          </cell>
          <cell r="E247" t="str">
            <v>HUSSAIN, JUNAID (MD RESIDENT)</v>
          </cell>
          <cell r="F247">
            <v>0</v>
          </cell>
          <cell r="G247">
            <v>0</v>
          </cell>
          <cell r="H247">
            <v>0</v>
          </cell>
          <cell r="I247">
            <v>0</v>
          </cell>
          <cell r="J247">
            <v>0</v>
          </cell>
          <cell r="K247">
            <v>0</v>
          </cell>
          <cell r="L247">
            <v>0</v>
          </cell>
          <cell r="M247">
            <v>0</v>
          </cell>
          <cell r="N247">
            <v>0</v>
          </cell>
          <cell r="O247">
            <v>0</v>
          </cell>
          <cell r="P247">
            <v>0</v>
          </cell>
          <cell r="Q247">
            <v>0</v>
          </cell>
          <cell r="R247">
            <v>24.82</v>
          </cell>
          <cell r="S247">
            <v>0</v>
          </cell>
          <cell r="T247">
            <v>0</v>
          </cell>
          <cell r="U247">
            <v>0</v>
          </cell>
          <cell r="V247">
            <v>0</v>
          </cell>
          <cell r="W247">
            <v>0</v>
          </cell>
          <cell r="X247">
            <v>0</v>
          </cell>
          <cell r="Y247">
            <v>0</v>
          </cell>
          <cell r="Z247">
            <v>0</v>
          </cell>
          <cell r="AA247">
            <v>0</v>
          </cell>
          <cell r="AB247">
            <v>38231</v>
          </cell>
          <cell r="AC247">
            <v>38595</v>
          </cell>
        </row>
        <row r="248">
          <cell r="A248">
            <v>262</v>
          </cell>
          <cell r="B248">
            <v>-1</v>
          </cell>
          <cell r="C248">
            <v>680680</v>
          </cell>
          <cell r="D248" t="str">
            <v>Unknown</v>
          </cell>
          <cell r="E248" t="str">
            <v>MANZOOR, SYED ZIA</v>
          </cell>
          <cell r="F248">
            <v>0</v>
          </cell>
          <cell r="G248">
            <v>0</v>
          </cell>
          <cell r="H248">
            <v>0</v>
          </cell>
          <cell r="I248">
            <v>0</v>
          </cell>
          <cell r="J248">
            <v>0</v>
          </cell>
          <cell r="K248">
            <v>0</v>
          </cell>
          <cell r="L248">
            <v>0</v>
          </cell>
          <cell r="M248">
            <v>0</v>
          </cell>
          <cell r="N248">
            <v>0</v>
          </cell>
          <cell r="O248">
            <v>0</v>
          </cell>
          <cell r="P248">
            <v>0</v>
          </cell>
          <cell r="Q248">
            <v>0</v>
          </cell>
          <cell r="R248">
            <v>33.08</v>
          </cell>
          <cell r="S248">
            <v>0</v>
          </cell>
          <cell r="T248">
            <v>0</v>
          </cell>
          <cell r="U248">
            <v>0</v>
          </cell>
          <cell r="V248">
            <v>0</v>
          </cell>
          <cell r="W248">
            <v>0</v>
          </cell>
          <cell r="X248">
            <v>0</v>
          </cell>
          <cell r="Y248">
            <v>0</v>
          </cell>
          <cell r="Z248">
            <v>0</v>
          </cell>
          <cell r="AA248">
            <v>0</v>
          </cell>
          <cell r="AB248">
            <v>38231</v>
          </cell>
          <cell r="AC248">
            <v>38595</v>
          </cell>
        </row>
        <row r="249">
          <cell r="A249">
            <v>262</v>
          </cell>
          <cell r="B249">
            <v>-1</v>
          </cell>
          <cell r="C249">
            <v>680677</v>
          </cell>
          <cell r="D249" t="str">
            <v>Unknown</v>
          </cell>
          <cell r="E249" t="str">
            <v>FUENMAYOR, MARIELA J.</v>
          </cell>
          <cell r="F249">
            <v>0</v>
          </cell>
          <cell r="G249">
            <v>0</v>
          </cell>
          <cell r="H249">
            <v>0</v>
          </cell>
          <cell r="I249">
            <v>0</v>
          </cell>
          <cell r="J249">
            <v>0</v>
          </cell>
          <cell r="K249">
            <v>0</v>
          </cell>
          <cell r="L249">
            <v>0</v>
          </cell>
          <cell r="M249">
            <v>0</v>
          </cell>
          <cell r="N249">
            <v>0</v>
          </cell>
          <cell r="O249">
            <v>0</v>
          </cell>
          <cell r="P249">
            <v>0</v>
          </cell>
          <cell r="Q249">
            <v>0</v>
          </cell>
          <cell r="R249">
            <v>82.72</v>
          </cell>
          <cell r="S249">
            <v>0</v>
          </cell>
          <cell r="T249">
            <v>0</v>
          </cell>
          <cell r="U249">
            <v>0</v>
          </cell>
          <cell r="V249">
            <v>0</v>
          </cell>
          <cell r="W249">
            <v>0</v>
          </cell>
          <cell r="X249">
            <v>0</v>
          </cell>
          <cell r="Y249">
            <v>0</v>
          </cell>
          <cell r="Z249">
            <v>0</v>
          </cell>
          <cell r="AA249">
            <v>0</v>
          </cell>
          <cell r="AB249">
            <v>38231</v>
          </cell>
          <cell r="AC249">
            <v>38595</v>
          </cell>
        </row>
        <row r="250">
          <cell r="A250">
            <v>262</v>
          </cell>
          <cell r="B250">
            <v>-1</v>
          </cell>
          <cell r="C250">
            <v>680674</v>
          </cell>
          <cell r="D250" t="str">
            <v>Unknown</v>
          </cell>
          <cell r="E250" t="str">
            <v>HIGGS, PAUL C. MD</v>
          </cell>
          <cell r="F250">
            <v>0</v>
          </cell>
          <cell r="G250">
            <v>0</v>
          </cell>
          <cell r="H250">
            <v>0</v>
          </cell>
          <cell r="I250">
            <v>0</v>
          </cell>
          <cell r="J250">
            <v>0</v>
          </cell>
          <cell r="K250">
            <v>0</v>
          </cell>
          <cell r="L250">
            <v>0</v>
          </cell>
          <cell r="M250">
            <v>0</v>
          </cell>
          <cell r="N250">
            <v>0</v>
          </cell>
          <cell r="O250">
            <v>0</v>
          </cell>
          <cell r="P250">
            <v>0</v>
          </cell>
          <cell r="Q250">
            <v>0</v>
          </cell>
          <cell r="R250">
            <v>1.33</v>
          </cell>
          <cell r="S250">
            <v>0</v>
          </cell>
          <cell r="T250">
            <v>0</v>
          </cell>
          <cell r="U250">
            <v>0</v>
          </cell>
          <cell r="V250">
            <v>0</v>
          </cell>
          <cell r="W250">
            <v>0</v>
          </cell>
          <cell r="X250">
            <v>0</v>
          </cell>
          <cell r="Y250">
            <v>0</v>
          </cell>
          <cell r="Z250">
            <v>0</v>
          </cell>
          <cell r="AA250">
            <v>0</v>
          </cell>
          <cell r="AB250">
            <v>38231</v>
          </cell>
          <cell r="AC250">
            <v>38595</v>
          </cell>
        </row>
        <row r="251">
          <cell r="A251">
            <v>262</v>
          </cell>
          <cell r="B251">
            <v>-1</v>
          </cell>
          <cell r="C251">
            <v>680673</v>
          </cell>
          <cell r="D251" t="str">
            <v>Unknown</v>
          </cell>
          <cell r="E251" t="str">
            <v>DESAI, ANSUYA D. MD</v>
          </cell>
          <cell r="F251">
            <v>0</v>
          </cell>
          <cell r="G251">
            <v>0</v>
          </cell>
          <cell r="H251">
            <v>0</v>
          </cell>
          <cell r="I251">
            <v>0</v>
          </cell>
          <cell r="J251">
            <v>0</v>
          </cell>
          <cell r="K251">
            <v>0</v>
          </cell>
          <cell r="L251">
            <v>0</v>
          </cell>
          <cell r="M251">
            <v>0</v>
          </cell>
          <cell r="N251">
            <v>0</v>
          </cell>
          <cell r="O251">
            <v>0</v>
          </cell>
          <cell r="P251">
            <v>0</v>
          </cell>
          <cell r="Q251">
            <v>0</v>
          </cell>
          <cell r="R251">
            <v>22.55</v>
          </cell>
          <cell r="S251">
            <v>0</v>
          </cell>
          <cell r="T251">
            <v>0</v>
          </cell>
          <cell r="U251">
            <v>0</v>
          </cell>
          <cell r="V251">
            <v>0</v>
          </cell>
          <cell r="W251">
            <v>0</v>
          </cell>
          <cell r="X251">
            <v>0</v>
          </cell>
          <cell r="Y251">
            <v>0</v>
          </cell>
          <cell r="Z251">
            <v>0</v>
          </cell>
          <cell r="AA251">
            <v>0</v>
          </cell>
          <cell r="AB251">
            <v>38231</v>
          </cell>
          <cell r="AC251">
            <v>38595</v>
          </cell>
        </row>
        <row r="252">
          <cell r="A252">
            <v>262</v>
          </cell>
          <cell r="B252">
            <v>-1</v>
          </cell>
          <cell r="C252">
            <v>680662</v>
          </cell>
          <cell r="D252" t="str">
            <v>Unknown</v>
          </cell>
          <cell r="E252" t="str">
            <v>RAHMAN, AMINUR</v>
          </cell>
          <cell r="F252">
            <v>0</v>
          </cell>
          <cell r="G252">
            <v>0</v>
          </cell>
          <cell r="H252">
            <v>0</v>
          </cell>
          <cell r="I252">
            <v>0</v>
          </cell>
          <cell r="J252">
            <v>0</v>
          </cell>
          <cell r="K252">
            <v>0</v>
          </cell>
          <cell r="L252">
            <v>0</v>
          </cell>
          <cell r="M252">
            <v>0</v>
          </cell>
          <cell r="N252">
            <v>0</v>
          </cell>
          <cell r="O252">
            <v>0</v>
          </cell>
          <cell r="P252">
            <v>0</v>
          </cell>
          <cell r="Q252">
            <v>0</v>
          </cell>
          <cell r="R252">
            <v>90.18</v>
          </cell>
          <cell r="S252">
            <v>0</v>
          </cell>
          <cell r="T252">
            <v>0</v>
          </cell>
          <cell r="U252">
            <v>0</v>
          </cell>
          <cell r="V252">
            <v>0</v>
          </cell>
          <cell r="W252">
            <v>0</v>
          </cell>
          <cell r="X252">
            <v>0</v>
          </cell>
          <cell r="Y252">
            <v>0</v>
          </cell>
          <cell r="Z252">
            <v>0</v>
          </cell>
          <cell r="AA252">
            <v>0</v>
          </cell>
          <cell r="AB252">
            <v>38231</v>
          </cell>
          <cell r="AC252">
            <v>38595</v>
          </cell>
        </row>
        <row r="253">
          <cell r="A253">
            <v>262</v>
          </cell>
          <cell r="B253">
            <v>-1</v>
          </cell>
          <cell r="C253">
            <v>33718</v>
          </cell>
          <cell r="D253" t="str">
            <v>Unknown</v>
          </cell>
          <cell r="E253" t="str">
            <v>KAISER, JOANNA MENDOZA</v>
          </cell>
          <cell r="F253">
            <v>0</v>
          </cell>
          <cell r="G253">
            <v>7669.2792434668308</v>
          </cell>
          <cell r="H253">
            <v>1306.048920287614</v>
          </cell>
          <cell r="I253">
            <v>8975.3281637544442</v>
          </cell>
          <cell r="J253">
            <v>0</v>
          </cell>
          <cell r="K253">
            <v>0</v>
          </cell>
          <cell r="L253">
            <v>0</v>
          </cell>
          <cell r="M253">
            <v>0</v>
          </cell>
          <cell r="N253">
            <v>0</v>
          </cell>
          <cell r="O253">
            <v>0</v>
          </cell>
          <cell r="P253">
            <v>0</v>
          </cell>
          <cell r="Q253">
            <v>0</v>
          </cell>
          <cell r="R253">
            <v>235.89</v>
          </cell>
          <cell r="S253">
            <v>0</v>
          </cell>
          <cell r="T253">
            <v>0</v>
          </cell>
          <cell r="U253">
            <v>0</v>
          </cell>
          <cell r="V253">
            <v>697.73467941858667</v>
          </cell>
          <cell r="W253">
            <v>0</v>
          </cell>
          <cell r="X253">
            <v>0</v>
          </cell>
          <cell r="Y253">
            <v>0</v>
          </cell>
          <cell r="Z253">
            <v>0</v>
          </cell>
          <cell r="AA253">
            <v>0</v>
          </cell>
          <cell r="AB253">
            <v>38231</v>
          </cell>
          <cell r="AC253">
            <v>38595</v>
          </cell>
        </row>
        <row r="254">
          <cell r="A254">
            <v>262</v>
          </cell>
          <cell r="B254">
            <v>-1</v>
          </cell>
          <cell r="C254">
            <v>680644</v>
          </cell>
          <cell r="D254" t="str">
            <v>Unknown</v>
          </cell>
          <cell r="E254" t="str">
            <v>HANNA, NANCY</v>
          </cell>
          <cell r="F254">
            <v>0</v>
          </cell>
          <cell r="G254">
            <v>0</v>
          </cell>
          <cell r="H254">
            <v>0</v>
          </cell>
          <cell r="I254">
            <v>0</v>
          </cell>
          <cell r="J254">
            <v>0</v>
          </cell>
          <cell r="K254">
            <v>0</v>
          </cell>
          <cell r="L254">
            <v>0</v>
          </cell>
          <cell r="M254">
            <v>0</v>
          </cell>
          <cell r="N254">
            <v>0</v>
          </cell>
          <cell r="O254">
            <v>0</v>
          </cell>
          <cell r="P254">
            <v>0</v>
          </cell>
          <cell r="Q254">
            <v>0</v>
          </cell>
          <cell r="R254">
            <v>51.58</v>
          </cell>
          <cell r="S254">
            <v>0</v>
          </cell>
          <cell r="T254">
            <v>0</v>
          </cell>
          <cell r="U254">
            <v>0</v>
          </cell>
          <cell r="V254">
            <v>0</v>
          </cell>
          <cell r="W254">
            <v>0</v>
          </cell>
          <cell r="X254">
            <v>0</v>
          </cell>
          <cell r="Y254">
            <v>0</v>
          </cell>
          <cell r="Z254">
            <v>0</v>
          </cell>
          <cell r="AA254">
            <v>0</v>
          </cell>
          <cell r="AB254">
            <v>38231</v>
          </cell>
          <cell r="AC254">
            <v>38595</v>
          </cell>
        </row>
        <row r="255">
          <cell r="A255">
            <v>262</v>
          </cell>
          <cell r="B255">
            <v>-1</v>
          </cell>
          <cell r="C255">
            <v>33721</v>
          </cell>
          <cell r="D255" t="str">
            <v>Unknown</v>
          </cell>
          <cell r="E255" t="str">
            <v>JOHNSON, STACY</v>
          </cell>
          <cell r="F255">
            <v>0</v>
          </cell>
          <cell r="G255">
            <v>0</v>
          </cell>
          <cell r="H255">
            <v>0</v>
          </cell>
          <cell r="I255">
            <v>0</v>
          </cell>
          <cell r="J255">
            <v>0</v>
          </cell>
          <cell r="K255">
            <v>0</v>
          </cell>
          <cell r="L255">
            <v>0</v>
          </cell>
          <cell r="M255">
            <v>0</v>
          </cell>
          <cell r="N255">
            <v>0</v>
          </cell>
          <cell r="O255">
            <v>0</v>
          </cell>
          <cell r="P255">
            <v>0</v>
          </cell>
          <cell r="Q255">
            <v>0</v>
          </cell>
          <cell r="R255">
            <v>0.25</v>
          </cell>
          <cell r="S255">
            <v>0</v>
          </cell>
          <cell r="T255">
            <v>0</v>
          </cell>
          <cell r="U255">
            <v>0</v>
          </cell>
          <cell r="V255">
            <v>0</v>
          </cell>
          <cell r="W255">
            <v>0</v>
          </cell>
          <cell r="X255">
            <v>0</v>
          </cell>
          <cell r="Y255">
            <v>0</v>
          </cell>
          <cell r="Z255">
            <v>0</v>
          </cell>
          <cell r="AA255">
            <v>0</v>
          </cell>
          <cell r="AB255">
            <v>38231</v>
          </cell>
          <cell r="AC255">
            <v>38595</v>
          </cell>
        </row>
        <row r="256">
          <cell r="A256">
            <v>262</v>
          </cell>
          <cell r="B256">
            <v>-1</v>
          </cell>
          <cell r="C256">
            <v>680550</v>
          </cell>
          <cell r="D256" t="str">
            <v>Unknown</v>
          </cell>
          <cell r="E256" t="str">
            <v>SIERK-KLAAS, PRISCILLA</v>
          </cell>
          <cell r="F256">
            <v>0</v>
          </cell>
          <cell r="G256">
            <v>0</v>
          </cell>
          <cell r="H256">
            <v>0</v>
          </cell>
          <cell r="I256">
            <v>0</v>
          </cell>
          <cell r="J256">
            <v>0</v>
          </cell>
          <cell r="K256">
            <v>0</v>
          </cell>
          <cell r="L256">
            <v>0</v>
          </cell>
          <cell r="M256">
            <v>0</v>
          </cell>
          <cell r="N256">
            <v>0</v>
          </cell>
          <cell r="O256">
            <v>0</v>
          </cell>
          <cell r="P256">
            <v>0</v>
          </cell>
          <cell r="Q256">
            <v>0</v>
          </cell>
          <cell r="R256">
            <v>46.94</v>
          </cell>
          <cell r="S256">
            <v>0</v>
          </cell>
          <cell r="T256">
            <v>0</v>
          </cell>
          <cell r="U256">
            <v>0</v>
          </cell>
          <cell r="V256">
            <v>0</v>
          </cell>
          <cell r="W256">
            <v>0</v>
          </cell>
          <cell r="X256">
            <v>0</v>
          </cell>
          <cell r="Y256">
            <v>0</v>
          </cell>
          <cell r="Z256">
            <v>0</v>
          </cell>
          <cell r="AA256">
            <v>0</v>
          </cell>
          <cell r="AB256">
            <v>38231</v>
          </cell>
          <cell r="AC256">
            <v>38595</v>
          </cell>
        </row>
        <row r="257">
          <cell r="A257">
            <v>262</v>
          </cell>
          <cell r="B257">
            <v>-1</v>
          </cell>
          <cell r="C257">
            <v>600096</v>
          </cell>
          <cell r="D257" t="str">
            <v>Unknown</v>
          </cell>
          <cell r="E257" t="str">
            <v>ROBINSON, DANNY</v>
          </cell>
          <cell r="F257">
            <v>0</v>
          </cell>
          <cell r="G257">
            <v>0</v>
          </cell>
          <cell r="H257">
            <v>0</v>
          </cell>
          <cell r="I257">
            <v>0</v>
          </cell>
          <cell r="J257">
            <v>0</v>
          </cell>
          <cell r="K257">
            <v>0</v>
          </cell>
          <cell r="L257">
            <v>0</v>
          </cell>
          <cell r="M257">
            <v>0</v>
          </cell>
          <cell r="N257">
            <v>0</v>
          </cell>
          <cell r="O257">
            <v>0</v>
          </cell>
          <cell r="P257">
            <v>0</v>
          </cell>
          <cell r="Q257">
            <v>0</v>
          </cell>
          <cell r="R257">
            <v>0.25</v>
          </cell>
          <cell r="S257">
            <v>0</v>
          </cell>
          <cell r="T257">
            <v>0</v>
          </cell>
          <cell r="U257">
            <v>0</v>
          </cell>
          <cell r="V257">
            <v>0</v>
          </cell>
          <cell r="W257">
            <v>0</v>
          </cell>
          <cell r="X257">
            <v>0</v>
          </cell>
          <cell r="Y257">
            <v>0</v>
          </cell>
          <cell r="Z257">
            <v>0</v>
          </cell>
          <cell r="AA257">
            <v>0</v>
          </cell>
          <cell r="AB257">
            <v>38231</v>
          </cell>
          <cell r="AC257">
            <v>38595</v>
          </cell>
        </row>
        <row r="258">
          <cell r="A258">
            <v>262</v>
          </cell>
          <cell r="B258">
            <v>-1</v>
          </cell>
          <cell r="C258">
            <v>33850</v>
          </cell>
          <cell r="D258" t="str">
            <v>Unknown</v>
          </cell>
          <cell r="E258" t="str">
            <v>WALIA, ARVINDER</v>
          </cell>
          <cell r="F258">
            <v>0</v>
          </cell>
          <cell r="G258">
            <v>4050</v>
          </cell>
          <cell r="H258">
            <v>394.88</v>
          </cell>
          <cell r="I258">
            <v>4444.88</v>
          </cell>
          <cell r="J258">
            <v>0</v>
          </cell>
          <cell r="K258">
            <v>0</v>
          </cell>
          <cell r="L258">
            <v>0</v>
          </cell>
          <cell r="M258">
            <v>0</v>
          </cell>
          <cell r="N258">
            <v>0</v>
          </cell>
          <cell r="O258">
            <v>0</v>
          </cell>
          <cell r="P258">
            <v>0</v>
          </cell>
          <cell r="Q258">
            <v>0</v>
          </cell>
          <cell r="R258">
            <v>46.24</v>
          </cell>
          <cell r="S258">
            <v>0</v>
          </cell>
          <cell r="T258">
            <v>0</v>
          </cell>
          <cell r="U258">
            <v>0</v>
          </cell>
          <cell r="V258">
            <v>45</v>
          </cell>
          <cell r="W258">
            <v>0</v>
          </cell>
          <cell r="X258">
            <v>0</v>
          </cell>
          <cell r="Y258">
            <v>0</v>
          </cell>
          <cell r="Z258">
            <v>0</v>
          </cell>
          <cell r="AA258">
            <v>0</v>
          </cell>
          <cell r="AB258">
            <v>38231</v>
          </cell>
          <cell r="AC258">
            <v>38595</v>
          </cell>
        </row>
        <row r="259">
          <cell r="A259">
            <v>262</v>
          </cell>
          <cell r="B259">
            <v>-1</v>
          </cell>
          <cell r="C259">
            <v>33819</v>
          </cell>
          <cell r="D259" t="str">
            <v>Unknown</v>
          </cell>
          <cell r="E259" t="str">
            <v>BENAVIDEZ, MYRNA G</v>
          </cell>
          <cell r="F259">
            <v>0</v>
          </cell>
          <cell r="G259">
            <v>21.498569418733801</v>
          </cell>
          <cell r="H259">
            <v>3.322154757497223</v>
          </cell>
          <cell r="I259">
            <v>24.820724176231025</v>
          </cell>
          <cell r="J259">
            <v>0</v>
          </cell>
          <cell r="K259">
            <v>0</v>
          </cell>
          <cell r="L259">
            <v>0</v>
          </cell>
          <cell r="M259">
            <v>0</v>
          </cell>
          <cell r="N259">
            <v>0</v>
          </cell>
          <cell r="O259">
            <v>0</v>
          </cell>
          <cell r="P259">
            <v>0</v>
          </cell>
          <cell r="Q259">
            <v>0</v>
          </cell>
          <cell r="R259">
            <v>0.88</v>
          </cell>
          <cell r="S259">
            <v>0</v>
          </cell>
          <cell r="T259">
            <v>0</v>
          </cell>
          <cell r="U259">
            <v>0</v>
          </cell>
          <cell r="V259">
            <v>1.3774327878563495</v>
          </cell>
          <cell r="W259">
            <v>0</v>
          </cell>
          <cell r="X259">
            <v>0</v>
          </cell>
          <cell r="Y259">
            <v>0</v>
          </cell>
          <cell r="Z259">
            <v>0</v>
          </cell>
          <cell r="AA259">
            <v>0</v>
          </cell>
          <cell r="AB259">
            <v>38231</v>
          </cell>
          <cell r="AC259">
            <v>38595</v>
          </cell>
        </row>
        <row r="260">
          <cell r="A260">
            <v>262</v>
          </cell>
          <cell r="B260">
            <v>-1</v>
          </cell>
          <cell r="C260">
            <v>33806</v>
          </cell>
          <cell r="D260" t="str">
            <v>Unknown</v>
          </cell>
          <cell r="E260" t="str">
            <v>MANDJUANO, CLAUDIA</v>
          </cell>
          <cell r="F260">
            <v>0</v>
          </cell>
          <cell r="G260">
            <v>11570.653049147435</v>
          </cell>
          <cell r="H260">
            <v>1776.7440199545995</v>
          </cell>
          <cell r="I260">
            <v>13347.397069102035</v>
          </cell>
          <cell r="J260">
            <v>0</v>
          </cell>
          <cell r="K260">
            <v>0</v>
          </cell>
          <cell r="L260">
            <v>0</v>
          </cell>
          <cell r="M260">
            <v>0</v>
          </cell>
          <cell r="N260">
            <v>0</v>
          </cell>
          <cell r="O260">
            <v>0</v>
          </cell>
          <cell r="P260">
            <v>0</v>
          </cell>
          <cell r="Q260">
            <v>0</v>
          </cell>
          <cell r="R260">
            <v>159.2899999999994</v>
          </cell>
          <cell r="S260">
            <v>0</v>
          </cell>
          <cell r="T260">
            <v>0</v>
          </cell>
          <cell r="U260">
            <v>0</v>
          </cell>
          <cell r="V260">
            <v>976.53607765401409</v>
          </cell>
          <cell r="W260">
            <v>0</v>
          </cell>
          <cell r="X260">
            <v>0</v>
          </cell>
          <cell r="Y260">
            <v>0</v>
          </cell>
          <cell r="Z260">
            <v>0</v>
          </cell>
          <cell r="AA260">
            <v>0</v>
          </cell>
          <cell r="AB260">
            <v>38231</v>
          </cell>
          <cell r="AC260">
            <v>38595</v>
          </cell>
        </row>
        <row r="261">
          <cell r="A261">
            <v>262</v>
          </cell>
          <cell r="B261">
            <v>-1</v>
          </cell>
          <cell r="C261">
            <v>33794</v>
          </cell>
          <cell r="D261" t="str">
            <v>Unknown</v>
          </cell>
          <cell r="E261" t="str">
            <v>DAVIS,  AUDREY L</v>
          </cell>
          <cell r="F261">
            <v>0</v>
          </cell>
          <cell r="G261">
            <v>14.320649203772305</v>
          </cell>
          <cell r="H261">
            <v>2.6684245088561003</v>
          </cell>
          <cell r="I261">
            <v>16.989073712628404</v>
          </cell>
          <cell r="J261">
            <v>0</v>
          </cell>
          <cell r="K261">
            <v>0</v>
          </cell>
          <cell r="L261">
            <v>0</v>
          </cell>
          <cell r="M261">
            <v>0</v>
          </cell>
          <cell r="N261">
            <v>0</v>
          </cell>
          <cell r="O261">
            <v>0</v>
          </cell>
          <cell r="P261">
            <v>0</v>
          </cell>
          <cell r="Q261">
            <v>0</v>
          </cell>
          <cell r="R261">
            <v>0.33</v>
          </cell>
          <cell r="S261">
            <v>0</v>
          </cell>
          <cell r="T261">
            <v>0</v>
          </cell>
          <cell r="U261">
            <v>0</v>
          </cell>
          <cell r="V261">
            <v>0.76788034147498363</v>
          </cell>
          <cell r="W261">
            <v>0</v>
          </cell>
          <cell r="X261">
            <v>0</v>
          </cell>
          <cell r="Y261">
            <v>0</v>
          </cell>
          <cell r="Z261">
            <v>0</v>
          </cell>
          <cell r="AA261">
            <v>0</v>
          </cell>
          <cell r="AB261">
            <v>38231</v>
          </cell>
          <cell r="AC261">
            <v>38595</v>
          </cell>
        </row>
        <row r="262">
          <cell r="A262">
            <v>262</v>
          </cell>
          <cell r="B262">
            <v>9252</v>
          </cell>
          <cell r="C262">
            <v>3352</v>
          </cell>
          <cell r="D262" t="str">
            <v>RELIEF CRISIS LPHA-CASEWORKER</v>
          </cell>
          <cell r="E262" t="str">
            <v>MILLER, KATHERINE MARIE</v>
          </cell>
          <cell r="F262">
            <v>1</v>
          </cell>
          <cell r="G262">
            <v>398.85</v>
          </cell>
          <cell r="H262">
            <v>106.13</v>
          </cell>
          <cell r="I262">
            <v>504.98</v>
          </cell>
          <cell r="J262">
            <v>0</v>
          </cell>
          <cell r="K262">
            <v>0</v>
          </cell>
          <cell r="L262">
            <v>0</v>
          </cell>
          <cell r="M262">
            <v>0</v>
          </cell>
          <cell r="N262">
            <v>0</v>
          </cell>
          <cell r="O262">
            <v>0</v>
          </cell>
          <cell r="P262">
            <v>0</v>
          </cell>
          <cell r="R262">
            <v>0</v>
          </cell>
          <cell r="S262">
            <v>0</v>
          </cell>
          <cell r="T262">
            <v>0</v>
          </cell>
          <cell r="U262">
            <v>0</v>
          </cell>
          <cell r="V262">
            <v>22.036200000000001</v>
          </cell>
          <cell r="X262">
            <v>0</v>
          </cell>
          <cell r="Y262">
            <v>0</v>
          </cell>
          <cell r="Z262">
            <v>0</v>
          </cell>
          <cell r="AA262">
            <v>0</v>
          </cell>
          <cell r="AB262">
            <v>38231</v>
          </cell>
          <cell r="AC262">
            <v>38595</v>
          </cell>
        </row>
        <row r="263">
          <cell r="A263">
            <v>262</v>
          </cell>
          <cell r="B263">
            <v>-1</v>
          </cell>
          <cell r="C263">
            <v>680652</v>
          </cell>
          <cell r="D263" t="str">
            <v>Unknown</v>
          </cell>
          <cell r="E263" t="str">
            <v>SHAKIL, RUBINA</v>
          </cell>
          <cell r="F263">
            <v>0</v>
          </cell>
          <cell r="G263">
            <v>0</v>
          </cell>
          <cell r="H263">
            <v>0</v>
          </cell>
          <cell r="I263">
            <v>0</v>
          </cell>
          <cell r="J263">
            <v>0</v>
          </cell>
          <cell r="K263">
            <v>0</v>
          </cell>
          <cell r="L263">
            <v>0</v>
          </cell>
          <cell r="M263">
            <v>0</v>
          </cell>
          <cell r="N263">
            <v>0</v>
          </cell>
          <cell r="O263">
            <v>0</v>
          </cell>
          <cell r="P263">
            <v>0</v>
          </cell>
          <cell r="Q263">
            <v>0</v>
          </cell>
          <cell r="R263">
            <v>43.31</v>
          </cell>
          <cell r="S263">
            <v>0</v>
          </cell>
          <cell r="T263">
            <v>0</v>
          </cell>
          <cell r="U263">
            <v>0</v>
          </cell>
          <cell r="V263">
            <v>0</v>
          </cell>
          <cell r="W263">
            <v>0</v>
          </cell>
          <cell r="X263">
            <v>0</v>
          </cell>
          <cell r="Y263">
            <v>0</v>
          </cell>
          <cell r="Z263">
            <v>0</v>
          </cell>
          <cell r="AA263">
            <v>0</v>
          </cell>
          <cell r="AB263">
            <v>38231</v>
          </cell>
          <cell r="AC263">
            <v>38595</v>
          </cell>
        </row>
        <row r="264">
          <cell r="A264">
            <v>262</v>
          </cell>
          <cell r="B264">
            <v>6270</v>
          </cell>
          <cell r="C264">
            <v>33669</v>
          </cell>
          <cell r="D264" t="str">
            <v>PSYCHIATRIST III</v>
          </cell>
          <cell r="E264" t="str">
            <v>KHAN, GHULAM M</v>
          </cell>
          <cell r="F264">
            <v>0.45</v>
          </cell>
          <cell r="G264">
            <v>74255.596099824528</v>
          </cell>
          <cell r="H264">
            <v>12349.932993653296</v>
          </cell>
          <cell r="I264">
            <v>86605.529093477817</v>
          </cell>
          <cell r="J264">
            <v>0</v>
          </cell>
          <cell r="K264">
            <v>0</v>
          </cell>
          <cell r="L264">
            <v>0</v>
          </cell>
          <cell r="M264">
            <v>0</v>
          </cell>
          <cell r="N264">
            <v>0</v>
          </cell>
          <cell r="O264">
            <v>0</v>
          </cell>
          <cell r="P264">
            <v>0</v>
          </cell>
          <cell r="R264">
            <v>661.69000000000199</v>
          </cell>
          <cell r="S264">
            <v>0</v>
          </cell>
          <cell r="T264">
            <v>0</v>
          </cell>
          <cell r="U264">
            <v>0</v>
          </cell>
          <cell r="V264">
            <v>1140.3537345905304</v>
          </cell>
          <cell r="X264">
            <v>0</v>
          </cell>
          <cell r="Y264">
            <v>0</v>
          </cell>
          <cell r="Z264">
            <v>0</v>
          </cell>
          <cell r="AA264">
            <v>0</v>
          </cell>
          <cell r="AB264">
            <v>38231</v>
          </cell>
          <cell r="AC264">
            <v>38595</v>
          </cell>
        </row>
        <row r="265">
          <cell r="A265">
            <v>262</v>
          </cell>
          <cell r="B265">
            <v>-1</v>
          </cell>
          <cell r="C265">
            <v>99</v>
          </cell>
          <cell r="D265" t="str">
            <v>Unknown</v>
          </cell>
          <cell r="E265" t="str">
            <v>ANASAZI, VENDOR</v>
          </cell>
          <cell r="F265">
            <v>0</v>
          </cell>
          <cell r="G265">
            <v>0</v>
          </cell>
          <cell r="H265">
            <v>0</v>
          </cell>
          <cell r="I265">
            <v>0</v>
          </cell>
          <cell r="J265">
            <v>0</v>
          </cell>
          <cell r="K265">
            <v>0</v>
          </cell>
          <cell r="L265">
            <v>0</v>
          </cell>
          <cell r="M265">
            <v>0</v>
          </cell>
          <cell r="N265">
            <v>0</v>
          </cell>
          <cell r="O265">
            <v>0</v>
          </cell>
          <cell r="P265">
            <v>0</v>
          </cell>
          <cell r="Q265">
            <v>0</v>
          </cell>
          <cell r="R265">
            <v>0.69</v>
          </cell>
          <cell r="S265">
            <v>0</v>
          </cell>
          <cell r="T265">
            <v>0</v>
          </cell>
          <cell r="U265">
            <v>0</v>
          </cell>
          <cell r="V265">
            <v>0</v>
          </cell>
          <cell r="W265">
            <v>0</v>
          </cell>
          <cell r="X265">
            <v>0</v>
          </cell>
          <cell r="Y265">
            <v>0</v>
          </cell>
          <cell r="Z265">
            <v>0</v>
          </cell>
          <cell r="AA265">
            <v>0</v>
          </cell>
          <cell r="AB265">
            <v>38231</v>
          </cell>
          <cell r="AC265">
            <v>38595</v>
          </cell>
        </row>
        <row r="266">
          <cell r="A266">
            <v>262</v>
          </cell>
          <cell r="B266">
            <v>5510</v>
          </cell>
          <cell r="C266">
            <v>33564</v>
          </cell>
          <cell r="D266" t="str">
            <v>CASEWORKER III, CRISIS LPHA</v>
          </cell>
          <cell r="E266" t="str">
            <v>WELLS, JAMES A SR</v>
          </cell>
          <cell r="F266">
            <v>1</v>
          </cell>
          <cell r="G266">
            <v>-670.35</v>
          </cell>
          <cell r="H266">
            <v>666.17</v>
          </cell>
          <cell r="I266">
            <v>-4.1800000000000637</v>
          </cell>
          <cell r="J266">
            <v>0</v>
          </cell>
          <cell r="K266">
            <v>0</v>
          </cell>
          <cell r="L266">
            <v>0</v>
          </cell>
          <cell r="M266">
            <v>0</v>
          </cell>
          <cell r="N266">
            <v>0</v>
          </cell>
          <cell r="O266">
            <v>0</v>
          </cell>
          <cell r="P266">
            <v>0</v>
          </cell>
          <cell r="R266">
            <v>23.21</v>
          </cell>
          <cell r="S266">
            <v>0</v>
          </cell>
          <cell r="T266">
            <v>0</v>
          </cell>
          <cell r="U266">
            <v>0</v>
          </cell>
          <cell r="V266">
            <v>168.5078</v>
          </cell>
          <cell r="X266">
            <v>0</v>
          </cell>
          <cell r="Y266">
            <v>0</v>
          </cell>
          <cell r="Z266">
            <v>0</v>
          </cell>
          <cell r="AA266">
            <v>0</v>
          </cell>
          <cell r="AB266">
            <v>38231</v>
          </cell>
          <cell r="AC266">
            <v>38595</v>
          </cell>
        </row>
        <row r="267">
          <cell r="A267">
            <v>262</v>
          </cell>
          <cell r="B267">
            <v>9252</v>
          </cell>
          <cell r="C267">
            <v>33564</v>
          </cell>
          <cell r="D267" t="str">
            <v>RELIEF CRISIS LPHA-CASEWORKER</v>
          </cell>
          <cell r="E267" t="str">
            <v>WELLS, JAMES A SR</v>
          </cell>
          <cell r="F267">
            <v>1</v>
          </cell>
          <cell r="G267">
            <v>37.81</v>
          </cell>
          <cell r="H267">
            <v>7.81</v>
          </cell>
          <cell r="I267">
            <v>45.62</v>
          </cell>
          <cell r="J267">
            <v>0</v>
          </cell>
          <cell r="K267">
            <v>0</v>
          </cell>
          <cell r="L267">
            <v>0</v>
          </cell>
          <cell r="M267">
            <v>0</v>
          </cell>
          <cell r="N267">
            <v>0</v>
          </cell>
          <cell r="O267">
            <v>0</v>
          </cell>
          <cell r="P267">
            <v>0</v>
          </cell>
          <cell r="R267">
            <v>0</v>
          </cell>
          <cell r="S267">
            <v>0</v>
          </cell>
          <cell r="T267">
            <v>0</v>
          </cell>
          <cell r="U267">
            <v>0</v>
          </cell>
          <cell r="V267">
            <v>2</v>
          </cell>
          <cell r="X267">
            <v>0</v>
          </cell>
          <cell r="Y267">
            <v>0</v>
          </cell>
          <cell r="Z267">
            <v>0</v>
          </cell>
          <cell r="AA267">
            <v>0</v>
          </cell>
          <cell r="AB267">
            <v>38231</v>
          </cell>
          <cell r="AC267">
            <v>38595</v>
          </cell>
        </row>
        <row r="268">
          <cell r="A268">
            <v>262</v>
          </cell>
          <cell r="B268">
            <v>5640</v>
          </cell>
          <cell r="C268">
            <v>33578</v>
          </cell>
          <cell r="D268" t="str">
            <v>SUPR TEAM SUPERVISOR</v>
          </cell>
          <cell r="E268" t="str">
            <v>BLYTH, SHERRY S</v>
          </cell>
          <cell r="F268">
            <v>0.7</v>
          </cell>
          <cell r="G268">
            <v>48.047737762827829</v>
          </cell>
          <cell r="H268">
            <v>10.890165140930609</v>
          </cell>
          <cell r="I268">
            <v>58.937902903758442</v>
          </cell>
          <cell r="J268">
            <v>0</v>
          </cell>
          <cell r="K268">
            <v>0</v>
          </cell>
          <cell r="L268">
            <v>0</v>
          </cell>
          <cell r="M268">
            <v>0</v>
          </cell>
          <cell r="N268">
            <v>0</v>
          </cell>
          <cell r="O268">
            <v>0</v>
          </cell>
          <cell r="P268">
            <v>0</v>
          </cell>
          <cell r="R268">
            <v>3.92</v>
          </cell>
          <cell r="S268">
            <v>0</v>
          </cell>
          <cell r="T268">
            <v>0</v>
          </cell>
          <cell r="U268">
            <v>0</v>
          </cell>
          <cell r="V268">
            <v>1.8014536928487688</v>
          </cell>
          <cell r="X268">
            <v>0</v>
          </cell>
          <cell r="Y268">
            <v>0</v>
          </cell>
          <cell r="Z268">
            <v>0</v>
          </cell>
          <cell r="AA268">
            <v>0</v>
          </cell>
          <cell r="AB268">
            <v>38231</v>
          </cell>
          <cell r="AC268">
            <v>38595</v>
          </cell>
        </row>
        <row r="269">
          <cell r="A269">
            <v>262</v>
          </cell>
          <cell r="B269">
            <v>5554</v>
          </cell>
          <cell r="C269">
            <v>33625</v>
          </cell>
          <cell r="D269" t="str">
            <v>CASEWORKER III, CRISIS LPHA</v>
          </cell>
          <cell r="E269" t="str">
            <v>DEL VALLE, DEBORAH</v>
          </cell>
          <cell r="F269">
            <v>1</v>
          </cell>
          <cell r="G269">
            <v>43782.026616605981</v>
          </cell>
          <cell r="H269">
            <v>10997.130762445435</v>
          </cell>
          <cell r="I269">
            <v>54779.157379051416</v>
          </cell>
          <cell r="J269">
            <v>0</v>
          </cell>
          <cell r="K269">
            <v>0</v>
          </cell>
          <cell r="L269">
            <v>0</v>
          </cell>
          <cell r="M269">
            <v>0</v>
          </cell>
          <cell r="N269">
            <v>0</v>
          </cell>
          <cell r="O269">
            <v>0</v>
          </cell>
          <cell r="P269">
            <v>0</v>
          </cell>
          <cell r="R269">
            <v>420.4</v>
          </cell>
          <cell r="S269">
            <v>0</v>
          </cell>
          <cell r="T269">
            <v>0</v>
          </cell>
          <cell r="U269">
            <v>0</v>
          </cell>
          <cell r="V269">
            <v>1977.7720044330858</v>
          </cell>
          <cell r="X269">
            <v>0</v>
          </cell>
          <cell r="Y269">
            <v>0</v>
          </cell>
          <cell r="Z269">
            <v>0</v>
          </cell>
          <cell r="AA269">
            <v>0</v>
          </cell>
          <cell r="AB269">
            <v>38231</v>
          </cell>
          <cell r="AC269">
            <v>38595</v>
          </cell>
        </row>
        <row r="270">
          <cell r="A270">
            <v>262</v>
          </cell>
          <cell r="B270">
            <v>9252</v>
          </cell>
          <cell r="C270">
            <v>33625</v>
          </cell>
          <cell r="D270" t="str">
            <v>RELIEF CRISIS LPHA-CASEWORKER</v>
          </cell>
          <cell r="E270" t="str">
            <v>DEL VALLE, DEBORAH</v>
          </cell>
          <cell r="F270">
            <v>1</v>
          </cell>
          <cell r="G270">
            <v>2632.18</v>
          </cell>
          <cell r="H270">
            <v>581.34</v>
          </cell>
          <cell r="I270">
            <v>3213.52</v>
          </cell>
          <cell r="J270">
            <v>0</v>
          </cell>
          <cell r="K270">
            <v>0</v>
          </cell>
          <cell r="L270">
            <v>0</v>
          </cell>
          <cell r="M270">
            <v>0</v>
          </cell>
          <cell r="N270">
            <v>0</v>
          </cell>
          <cell r="O270">
            <v>0</v>
          </cell>
          <cell r="P270">
            <v>0</v>
          </cell>
          <cell r="R270">
            <v>0</v>
          </cell>
          <cell r="S270">
            <v>0</v>
          </cell>
          <cell r="T270">
            <v>0</v>
          </cell>
          <cell r="U270">
            <v>0</v>
          </cell>
          <cell r="V270">
            <v>125.25</v>
          </cell>
          <cell r="X270">
            <v>0</v>
          </cell>
          <cell r="Y270">
            <v>0</v>
          </cell>
          <cell r="Z270">
            <v>0</v>
          </cell>
          <cell r="AA270">
            <v>0</v>
          </cell>
          <cell r="AB270">
            <v>38231</v>
          </cell>
          <cell r="AC270">
            <v>38595</v>
          </cell>
        </row>
        <row r="271">
          <cell r="A271">
            <v>262</v>
          </cell>
          <cell r="B271">
            <v>6292</v>
          </cell>
          <cell r="C271">
            <v>33643</v>
          </cell>
          <cell r="D271" t="str">
            <v>CASEWORKER III, CRISIS LPHA</v>
          </cell>
          <cell r="E271" t="str">
            <v>RAHN, JEFFERY ERIC</v>
          </cell>
          <cell r="F271">
            <v>1</v>
          </cell>
          <cell r="G271">
            <v>41968.261050527501</v>
          </cell>
          <cell r="H271">
            <v>9007.7870272321343</v>
          </cell>
          <cell r="I271">
            <v>50976.048077759639</v>
          </cell>
          <cell r="J271">
            <v>0</v>
          </cell>
          <cell r="K271">
            <v>0</v>
          </cell>
          <cell r="L271">
            <v>0</v>
          </cell>
          <cell r="M271">
            <v>0</v>
          </cell>
          <cell r="N271">
            <v>0</v>
          </cell>
          <cell r="O271">
            <v>0</v>
          </cell>
          <cell r="P271">
            <v>0</v>
          </cell>
          <cell r="R271">
            <v>1391.26</v>
          </cell>
          <cell r="S271">
            <v>0</v>
          </cell>
          <cell r="T271">
            <v>0</v>
          </cell>
          <cell r="U271">
            <v>0</v>
          </cell>
          <cell r="V271">
            <v>1960.8097904284366</v>
          </cell>
          <cell r="X271">
            <v>0</v>
          </cell>
          <cell r="Y271">
            <v>0</v>
          </cell>
          <cell r="Z271">
            <v>0</v>
          </cell>
          <cell r="AA271">
            <v>0</v>
          </cell>
          <cell r="AB271">
            <v>38231</v>
          </cell>
          <cell r="AC271">
            <v>38595</v>
          </cell>
        </row>
        <row r="272">
          <cell r="A272">
            <v>262</v>
          </cell>
          <cell r="B272">
            <v>6120</v>
          </cell>
          <cell r="C272">
            <v>33537</v>
          </cell>
          <cell r="D272" t="str">
            <v>CASEWORKER III, CRISIS LPHA</v>
          </cell>
          <cell r="E272" t="str">
            <v>ODONNELL, PATRICK</v>
          </cell>
          <cell r="F272">
            <v>1</v>
          </cell>
          <cell r="G272">
            <v>38312.724132920048</v>
          </cell>
          <cell r="H272">
            <v>9688.3054138871921</v>
          </cell>
          <cell r="I272">
            <v>48001.029546807244</v>
          </cell>
          <cell r="J272">
            <v>0</v>
          </cell>
          <cell r="K272">
            <v>0</v>
          </cell>
          <cell r="L272">
            <v>0</v>
          </cell>
          <cell r="M272">
            <v>0</v>
          </cell>
          <cell r="N272">
            <v>0</v>
          </cell>
          <cell r="O272">
            <v>0</v>
          </cell>
          <cell r="P272">
            <v>0</v>
          </cell>
          <cell r="R272">
            <v>1251.0999999999999</v>
          </cell>
          <cell r="S272">
            <v>0</v>
          </cell>
          <cell r="T272">
            <v>0</v>
          </cell>
          <cell r="U272">
            <v>0</v>
          </cell>
          <cell r="V272">
            <v>2011.4933028885912</v>
          </cell>
          <cell r="X272">
            <v>0</v>
          </cell>
          <cell r="Y272">
            <v>0</v>
          </cell>
          <cell r="Z272">
            <v>0</v>
          </cell>
          <cell r="AA272">
            <v>0</v>
          </cell>
          <cell r="AB272">
            <v>38231</v>
          </cell>
          <cell r="AC272">
            <v>38595</v>
          </cell>
        </row>
        <row r="273">
          <cell r="A273">
            <v>262</v>
          </cell>
          <cell r="B273">
            <v>6330</v>
          </cell>
          <cell r="C273">
            <v>33654</v>
          </cell>
          <cell r="D273" t="str">
            <v>PSYCHIATRIST - ON CALL</v>
          </cell>
          <cell r="E273" t="str">
            <v>PELOQUEN, JENNY L DO</v>
          </cell>
          <cell r="F273">
            <v>0.5</v>
          </cell>
          <cell r="G273">
            <v>103</v>
          </cell>
          <cell r="H273">
            <v>18.850000000000001</v>
          </cell>
          <cell r="I273">
            <v>121.85</v>
          </cell>
          <cell r="J273">
            <v>0</v>
          </cell>
          <cell r="K273">
            <v>0</v>
          </cell>
          <cell r="L273">
            <v>0</v>
          </cell>
          <cell r="M273">
            <v>0</v>
          </cell>
          <cell r="N273">
            <v>0</v>
          </cell>
          <cell r="O273">
            <v>0</v>
          </cell>
          <cell r="P273">
            <v>0</v>
          </cell>
          <cell r="R273">
            <v>3.91</v>
          </cell>
          <cell r="S273">
            <v>0</v>
          </cell>
          <cell r="T273">
            <v>0</v>
          </cell>
          <cell r="U273">
            <v>0</v>
          </cell>
          <cell r="V273">
            <v>0</v>
          </cell>
          <cell r="X273">
            <v>0</v>
          </cell>
          <cell r="Y273">
            <v>0</v>
          </cell>
          <cell r="Z273">
            <v>0</v>
          </cell>
          <cell r="AA273">
            <v>0</v>
          </cell>
          <cell r="AB273">
            <v>38231</v>
          </cell>
          <cell r="AC273">
            <v>38595</v>
          </cell>
        </row>
        <row r="274">
          <cell r="A274">
            <v>262</v>
          </cell>
          <cell r="B274">
            <v>6306</v>
          </cell>
          <cell r="C274">
            <v>33492</v>
          </cell>
          <cell r="D274" t="str">
            <v>TRAINER/LPHA</v>
          </cell>
          <cell r="E274" t="str">
            <v>BURTENSHAW, ROBIN</v>
          </cell>
          <cell r="F274">
            <v>1</v>
          </cell>
          <cell r="G274">
            <v>42684.931097178691</v>
          </cell>
          <cell r="H274">
            <v>10408.478369905957</v>
          </cell>
          <cell r="I274">
            <v>53093.409467084646</v>
          </cell>
          <cell r="J274">
            <v>0</v>
          </cell>
          <cell r="K274">
            <v>0</v>
          </cell>
          <cell r="L274">
            <v>0</v>
          </cell>
          <cell r="M274">
            <v>0</v>
          </cell>
          <cell r="N274">
            <v>0</v>
          </cell>
          <cell r="O274">
            <v>0</v>
          </cell>
          <cell r="P274">
            <v>0</v>
          </cell>
          <cell r="R274">
            <v>41.1</v>
          </cell>
          <cell r="S274">
            <v>0</v>
          </cell>
          <cell r="T274">
            <v>0</v>
          </cell>
          <cell r="U274">
            <v>0</v>
          </cell>
          <cell r="V274">
            <v>1786.5837592476489</v>
          </cell>
          <cell r="X274">
            <v>0</v>
          </cell>
          <cell r="Y274">
            <v>0</v>
          </cell>
          <cell r="Z274">
            <v>0</v>
          </cell>
          <cell r="AA274">
            <v>0</v>
          </cell>
          <cell r="AB274">
            <v>38231</v>
          </cell>
          <cell r="AC274">
            <v>38595</v>
          </cell>
        </row>
        <row r="275">
          <cell r="A275">
            <v>262</v>
          </cell>
          <cell r="B275">
            <v>6330</v>
          </cell>
          <cell r="C275">
            <v>33669</v>
          </cell>
          <cell r="D275" t="str">
            <v>PSYCHIATRIST - ON CALL</v>
          </cell>
          <cell r="E275" t="str">
            <v>KHAN, GHULAM M</v>
          </cell>
          <cell r="F275">
            <v>0.5</v>
          </cell>
          <cell r="G275">
            <v>5356</v>
          </cell>
          <cell r="H275">
            <v>532.08000000000004</v>
          </cell>
          <cell r="I275">
            <v>5888.08</v>
          </cell>
          <cell r="J275">
            <v>0</v>
          </cell>
          <cell r="K275">
            <v>0</v>
          </cell>
          <cell r="L275">
            <v>0</v>
          </cell>
          <cell r="M275">
            <v>0</v>
          </cell>
          <cell r="N275">
            <v>0</v>
          </cell>
          <cell r="O275">
            <v>0</v>
          </cell>
          <cell r="P275">
            <v>0</v>
          </cell>
          <cell r="R275">
            <v>0</v>
          </cell>
          <cell r="S275">
            <v>0</v>
          </cell>
          <cell r="T275">
            <v>0</v>
          </cell>
          <cell r="U275">
            <v>0</v>
          </cell>
          <cell r="V275">
            <v>0</v>
          </cell>
          <cell r="X275">
            <v>0</v>
          </cell>
          <cell r="Y275">
            <v>0</v>
          </cell>
          <cell r="Z275">
            <v>0</v>
          </cell>
          <cell r="AA275">
            <v>0</v>
          </cell>
          <cell r="AB275">
            <v>38231</v>
          </cell>
          <cell r="AC275">
            <v>38595</v>
          </cell>
        </row>
        <row r="276">
          <cell r="A276">
            <v>262</v>
          </cell>
          <cell r="B276">
            <v>6330</v>
          </cell>
          <cell r="C276">
            <v>33740</v>
          </cell>
          <cell r="D276" t="str">
            <v>PSYCHIATRIST - ON CALL</v>
          </cell>
          <cell r="E276" t="str">
            <v>RILEY, SHELLY</v>
          </cell>
          <cell r="F276">
            <v>0.5</v>
          </cell>
          <cell r="G276">
            <v>1545</v>
          </cell>
          <cell r="H276">
            <v>210.51</v>
          </cell>
          <cell r="I276">
            <v>1755.51</v>
          </cell>
          <cell r="J276">
            <v>0</v>
          </cell>
          <cell r="K276">
            <v>0</v>
          </cell>
          <cell r="L276">
            <v>0</v>
          </cell>
          <cell r="M276">
            <v>0</v>
          </cell>
          <cell r="N276">
            <v>0</v>
          </cell>
          <cell r="O276">
            <v>0</v>
          </cell>
          <cell r="P276">
            <v>0</v>
          </cell>
          <cell r="R276">
            <v>0.5</v>
          </cell>
          <cell r="S276">
            <v>0</v>
          </cell>
          <cell r="T276">
            <v>0</v>
          </cell>
          <cell r="U276">
            <v>0</v>
          </cell>
          <cell r="V276">
            <v>0</v>
          </cell>
          <cell r="X276">
            <v>0</v>
          </cell>
          <cell r="Y276">
            <v>0</v>
          </cell>
          <cell r="Z276">
            <v>0</v>
          </cell>
          <cell r="AA276">
            <v>0</v>
          </cell>
          <cell r="AB276">
            <v>38231</v>
          </cell>
          <cell r="AC276">
            <v>38595</v>
          </cell>
        </row>
        <row r="277">
          <cell r="A277">
            <v>262</v>
          </cell>
          <cell r="B277">
            <v>9252</v>
          </cell>
          <cell r="C277">
            <v>26077</v>
          </cell>
          <cell r="D277" t="str">
            <v>RELIEF CRISIS LPHA-CASEWORKER</v>
          </cell>
          <cell r="E277" t="str">
            <v>PALMER-ARIZOLA, MELODY</v>
          </cell>
          <cell r="F277">
            <v>1</v>
          </cell>
          <cell r="G277">
            <v>26364.97</v>
          </cell>
          <cell r="H277">
            <v>6366.76</v>
          </cell>
          <cell r="I277">
            <v>32731.73</v>
          </cell>
          <cell r="J277">
            <v>0</v>
          </cell>
          <cell r="K277">
            <v>0</v>
          </cell>
          <cell r="L277">
            <v>0</v>
          </cell>
          <cell r="M277">
            <v>0</v>
          </cell>
          <cell r="N277">
            <v>0</v>
          </cell>
          <cell r="O277">
            <v>0</v>
          </cell>
          <cell r="P277">
            <v>0</v>
          </cell>
          <cell r="R277">
            <v>304.07000000000102</v>
          </cell>
          <cell r="S277">
            <v>0</v>
          </cell>
          <cell r="T277">
            <v>0</v>
          </cell>
          <cell r="U277">
            <v>0</v>
          </cell>
          <cell r="V277">
            <v>1286.75</v>
          </cell>
          <cell r="X277">
            <v>0</v>
          </cell>
          <cell r="Y277">
            <v>0</v>
          </cell>
          <cell r="Z277">
            <v>0</v>
          </cell>
          <cell r="AA277">
            <v>0</v>
          </cell>
          <cell r="AB277">
            <v>38231</v>
          </cell>
          <cell r="AC277">
            <v>38595</v>
          </cell>
        </row>
        <row r="278">
          <cell r="A278">
            <v>262</v>
          </cell>
          <cell r="B278">
            <v>5510</v>
          </cell>
          <cell r="C278">
            <v>33762</v>
          </cell>
          <cell r="D278" t="str">
            <v>CASEWORKER III, CRISIS LPHA</v>
          </cell>
          <cell r="E278" t="str">
            <v>OMAR, AINI</v>
          </cell>
          <cell r="F278">
            <v>1</v>
          </cell>
          <cell r="G278">
            <v>32245.654184671959</v>
          </cell>
          <cell r="H278">
            <v>6574.4179494757118</v>
          </cell>
          <cell r="I278">
            <v>38820.072134147675</v>
          </cell>
          <cell r="J278">
            <v>0</v>
          </cell>
          <cell r="K278">
            <v>0</v>
          </cell>
          <cell r="L278">
            <v>0</v>
          </cell>
          <cell r="M278">
            <v>0</v>
          </cell>
          <cell r="N278">
            <v>0</v>
          </cell>
          <cell r="O278">
            <v>0</v>
          </cell>
          <cell r="P278">
            <v>0</v>
          </cell>
          <cell r="R278">
            <v>878.93</v>
          </cell>
          <cell r="S278">
            <v>0</v>
          </cell>
          <cell r="T278">
            <v>0</v>
          </cell>
          <cell r="U278">
            <v>0</v>
          </cell>
          <cell r="V278">
            <v>1759.0728314299163</v>
          </cell>
          <cell r="X278">
            <v>0</v>
          </cell>
          <cell r="Y278">
            <v>0</v>
          </cell>
          <cell r="Z278">
            <v>0</v>
          </cell>
          <cell r="AA278">
            <v>0</v>
          </cell>
          <cell r="AB278">
            <v>38231</v>
          </cell>
          <cell r="AC278">
            <v>38595</v>
          </cell>
        </row>
        <row r="279">
          <cell r="A279">
            <v>262</v>
          </cell>
          <cell r="B279">
            <v>9252</v>
          </cell>
          <cell r="C279">
            <v>33762</v>
          </cell>
          <cell r="D279" t="str">
            <v>RELIEF CRISIS LPHA-CASEWORKER</v>
          </cell>
          <cell r="E279" t="str">
            <v>OMAR, AINI</v>
          </cell>
          <cell r="F279">
            <v>1</v>
          </cell>
          <cell r="G279">
            <v>439.28</v>
          </cell>
          <cell r="H279">
            <v>71.59</v>
          </cell>
          <cell r="I279">
            <v>510.87</v>
          </cell>
          <cell r="J279">
            <v>0</v>
          </cell>
          <cell r="K279">
            <v>0</v>
          </cell>
          <cell r="L279">
            <v>0</v>
          </cell>
          <cell r="M279">
            <v>0</v>
          </cell>
          <cell r="N279">
            <v>0</v>
          </cell>
          <cell r="O279">
            <v>0</v>
          </cell>
          <cell r="P279">
            <v>0</v>
          </cell>
          <cell r="R279">
            <v>0</v>
          </cell>
          <cell r="S279">
            <v>0</v>
          </cell>
          <cell r="T279">
            <v>0</v>
          </cell>
          <cell r="U279">
            <v>0</v>
          </cell>
          <cell r="V279">
            <v>26.5</v>
          </cell>
          <cell r="X279">
            <v>0</v>
          </cell>
          <cell r="Y279">
            <v>0</v>
          </cell>
          <cell r="Z279">
            <v>0</v>
          </cell>
          <cell r="AA279">
            <v>0</v>
          </cell>
          <cell r="AB279">
            <v>38231</v>
          </cell>
          <cell r="AC279">
            <v>38595</v>
          </cell>
        </row>
        <row r="280">
          <cell r="A280">
            <v>262</v>
          </cell>
          <cell r="B280">
            <v>5554</v>
          </cell>
          <cell r="C280">
            <v>33786</v>
          </cell>
          <cell r="D280" t="str">
            <v>CASEWORKER III, CRISIS LPHA</v>
          </cell>
          <cell r="E280" t="str">
            <v>RODRIGUEZ, GUSTAVO</v>
          </cell>
          <cell r="F280">
            <v>1</v>
          </cell>
          <cell r="G280">
            <v>28928.029169322595</v>
          </cell>
          <cell r="H280">
            <v>4302.5243608390801</v>
          </cell>
          <cell r="I280">
            <v>33230.553530161676</v>
          </cell>
          <cell r="J280">
            <v>0</v>
          </cell>
          <cell r="K280">
            <v>0</v>
          </cell>
          <cell r="L280">
            <v>0</v>
          </cell>
          <cell r="M280">
            <v>0</v>
          </cell>
          <cell r="N280">
            <v>0</v>
          </cell>
          <cell r="O280">
            <v>0</v>
          </cell>
          <cell r="P280">
            <v>0</v>
          </cell>
          <cell r="R280">
            <v>315.37</v>
          </cell>
          <cell r="S280">
            <v>0</v>
          </cell>
          <cell r="T280">
            <v>0</v>
          </cell>
          <cell r="U280">
            <v>0</v>
          </cell>
          <cell r="V280">
            <v>1286.8582663354002</v>
          </cell>
          <cell r="X280">
            <v>0</v>
          </cell>
          <cell r="Y280">
            <v>0</v>
          </cell>
          <cell r="Z280">
            <v>0</v>
          </cell>
          <cell r="AA280">
            <v>0</v>
          </cell>
          <cell r="AB280">
            <v>38231</v>
          </cell>
          <cell r="AC280">
            <v>38595</v>
          </cell>
        </row>
        <row r="281">
          <cell r="A281">
            <v>262</v>
          </cell>
          <cell r="B281">
            <v>9252</v>
          </cell>
          <cell r="C281">
            <v>33786</v>
          </cell>
          <cell r="D281" t="str">
            <v>RELIEF CRISIS LPHA-CASEWORKER</v>
          </cell>
          <cell r="E281" t="str">
            <v>RODRIGUEZ, GUSTAVO</v>
          </cell>
          <cell r="F281">
            <v>1</v>
          </cell>
          <cell r="G281">
            <v>4507.5200000000004</v>
          </cell>
          <cell r="H281">
            <v>743.42</v>
          </cell>
          <cell r="I281">
            <v>5250.94</v>
          </cell>
          <cell r="J281">
            <v>0</v>
          </cell>
          <cell r="K281">
            <v>0</v>
          </cell>
          <cell r="L281">
            <v>0</v>
          </cell>
          <cell r="M281">
            <v>0</v>
          </cell>
          <cell r="N281">
            <v>0</v>
          </cell>
          <cell r="O281">
            <v>0</v>
          </cell>
          <cell r="P281">
            <v>0</v>
          </cell>
          <cell r="R281">
            <v>0</v>
          </cell>
          <cell r="S281">
            <v>0</v>
          </cell>
          <cell r="T281">
            <v>0</v>
          </cell>
          <cell r="U281">
            <v>0</v>
          </cell>
          <cell r="V281">
            <v>212</v>
          </cell>
          <cell r="X281">
            <v>0</v>
          </cell>
          <cell r="Y281">
            <v>0</v>
          </cell>
          <cell r="Z281">
            <v>0</v>
          </cell>
          <cell r="AA281">
            <v>0</v>
          </cell>
          <cell r="AB281">
            <v>38231</v>
          </cell>
          <cell r="AC281">
            <v>38595</v>
          </cell>
        </row>
        <row r="282">
          <cell r="A282">
            <v>262</v>
          </cell>
          <cell r="B282">
            <v>9252</v>
          </cell>
          <cell r="C282">
            <v>33643</v>
          </cell>
          <cell r="D282" t="str">
            <v>RELIEF CRISIS LPHA-CASEWORKER</v>
          </cell>
          <cell r="E282" t="str">
            <v>RAHN, JEFFERY ERIC</v>
          </cell>
          <cell r="F282">
            <v>1</v>
          </cell>
          <cell r="G282">
            <v>16522.29</v>
          </cell>
          <cell r="H282">
            <v>3539.23</v>
          </cell>
          <cell r="I282">
            <v>20061.52</v>
          </cell>
          <cell r="J282">
            <v>0</v>
          </cell>
          <cell r="K282">
            <v>0</v>
          </cell>
          <cell r="L282">
            <v>0</v>
          </cell>
          <cell r="M282">
            <v>0</v>
          </cell>
          <cell r="N282">
            <v>0</v>
          </cell>
          <cell r="O282">
            <v>0</v>
          </cell>
          <cell r="P282">
            <v>0</v>
          </cell>
          <cell r="R282">
            <v>0</v>
          </cell>
          <cell r="S282">
            <v>0</v>
          </cell>
          <cell r="T282">
            <v>0</v>
          </cell>
          <cell r="U282">
            <v>0</v>
          </cell>
          <cell r="V282">
            <v>811</v>
          </cell>
          <cell r="X282">
            <v>0</v>
          </cell>
          <cell r="Y282">
            <v>0</v>
          </cell>
          <cell r="Z282">
            <v>0</v>
          </cell>
          <cell r="AA282">
            <v>0</v>
          </cell>
          <cell r="AB282">
            <v>38231</v>
          </cell>
          <cell r="AC282">
            <v>38595</v>
          </cell>
        </row>
        <row r="283">
          <cell r="A283">
            <v>262</v>
          </cell>
          <cell r="B283">
            <v>6330</v>
          </cell>
          <cell r="C283">
            <v>32401</v>
          </cell>
          <cell r="D283" t="str">
            <v>PSYCHIATRIST - ON CALL</v>
          </cell>
          <cell r="E283" t="str">
            <v>LEE, AVA MICHELE MD</v>
          </cell>
          <cell r="F283">
            <v>0.5</v>
          </cell>
          <cell r="G283">
            <v>1236</v>
          </cell>
          <cell r="H283">
            <v>206.4</v>
          </cell>
          <cell r="I283">
            <v>1442.4</v>
          </cell>
          <cell r="J283">
            <v>0</v>
          </cell>
          <cell r="K283">
            <v>0</v>
          </cell>
          <cell r="L283">
            <v>0</v>
          </cell>
          <cell r="M283">
            <v>0</v>
          </cell>
          <cell r="N283">
            <v>0</v>
          </cell>
          <cell r="O283">
            <v>0</v>
          </cell>
          <cell r="P283">
            <v>0</v>
          </cell>
          <cell r="R283">
            <v>1.17</v>
          </cell>
          <cell r="S283">
            <v>0</v>
          </cell>
          <cell r="T283">
            <v>0</v>
          </cell>
          <cell r="U283">
            <v>0</v>
          </cell>
          <cell r="V283">
            <v>0</v>
          </cell>
          <cell r="X283">
            <v>0</v>
          </cell>
          <cell r="Y283">
            <v>0</v>
          </cell>
          <cell r="Z283">
            <v>0</v>
          </cell>
          <cell r="AA283">
            <v>0</v>
          </cell>
          <cell r="AB283">
            <v>38231</v>
          </cell>
          <cell r="AC283">
            <v>38595</v>
          </cell>
        </row>
        <row r="284">
          <cell r="A284">
            <v>262</v>
          </cell>
          <cell r="B284">
            <v>5511</v>
          </cell>
          <cell r="C284">
            <v>33796</v>
          </cell>
          <cell r="D284" t="str">
            <v>CASEWORKER III, CRISIS LPHA</v>
          </cell>
          <cell r="E284" t="str">
            <v>THOMPSON, AMY L</v>
          </cell>
          <cell r="F284">
            <v>1</v>
          </cell>
          <cell r="G284">
            <v>24433.217417743072</v>
          </cell>
          <cell r="H284">
            <v>3593.2515701908287</v>
          </cell>
          <cell r="I284">
            <v>28026.468987933898</v>
          </cell>
          <cell r="J284">
            <v>0</v>
          </cell>
          <cell r="K284">
            <v>0</v>
          </cell>
          <cell r="L284">
            <v>0</v>
          </cell>
          <cell r="M284">
            <v>0</v>
          </cell>
          <cell r="N284">
            <v>0</v>
          </cell>
          <cell r="O284">
            <v>0</v>
          </cell>
          <cell r="P284">
            <v>0</v>
          </cell>
          <cell r="R284">
            <v>180.31000000000299</v>
          </cell>
          <cell r="S284">
            <v>0</v>
          </cell>
          <cell r="T284">
            <v>0</v>
          </cell>
          <cell r="U284">
            <v>0</v>
          </cell>
          <cell r="V284">
            <v>1215.7581695795473</v>
          </cell>
          <cell r="X284">
            <v>0</v>
          </cell>
          <cell r="Y284">
            <v>0</v>
          </cell>
          <cell r="Z284">
            <v>0</v>
          </cell>
          <cell r="AA284">
            <v>0</v>
          </cell>
          <cell r="AB284">
            <v>38231</v>
          </cell>
          <cell r="AC284">
            <v>38595</v>
          </cell>
        </row>
        <row r="285">
          <cell r="A285">
            <v>262</v>
          </cell>
          <cell r="B285">
            <v>9252</v>
          </cell>
          <cell r="C285">
            <v>20915</v>
          </cell>
          <cell r="D285" t="str">
            <v>RELIEF CRISIS LPHA-CASEWORKER</v>
          </cell>
          <cell r="E285" t="str">
            <v>HERNANDEZ, ROSA</v>
          </cell>
          <cell r="F285">
            <v>1</v>
          </cell>
          <cell r="G285">
            <v>2396.7399999999998</v>
          </cell>
          <cell r="H285">
            <v>527.4</v>
          </cell>
          <cell r="I285">
            <v>2924.14</v>
          </cell>
          <cell r="J285">
            <v>0</v>
          </cell>
          <cell r="K285">
            <v>0</v>
          </cell>
          <cell r="L285">
            <v>0</v>
          </cell>
          <cell r="M285">
            <v>0</v>
          </cell>
          <cell r="N285">
            <v>0</v>
          </cell>
          <cell r="O285">
            <v>0</v>
          </cell>
          <cell r="P285">
            <v>0</v>
          </cell>
          <cell r="R285">
            <v>2.25</v>
          </cell>
          <cell r="S285">
            <v>0</v>
          </cell>
          <cell r="T285">
            <v>0</v>
          </cell>
          <cell r="U285">
            <v>0</v>
          </cell>
          <cell r="V285">
            <v>100.2726</v>
          </cell>
          <cell r="X285">
            <v>0</v>
          </cell>
          <cell r="Y285">
            <v>0</v>
          </cell>
          <cell r="Z285">
            <v>0</v>
          </cell>
          <cell r="AA285">
            <v>0</v>
          </cell>
          <cell r="AB285">
            <v>38231</v>
          </cell>
          <cell r="AC285">
            <v>38595</v>
          </cell>
        </row>
        <row r="286">
          <cell r="A286">
            <v>262</v>
          </cell>
          <cell r="B286">
            <v>6330</v>
          </cell>
          <cell r="C286">
            <v>34567</v>
          </cell>
          <cell r="D286" t="str">
            <v>PSYCHIATRIST - ON CALL</v>
          </cell>
          <cell r="E286" t="str">
            <v>VAN NORMAN, JAMES MD</v>
          </cell>
          <cell r="F286">
            <v>0.5</v>
          </cell>
          <cell r="G286">
            <v>1442</v>
          </cell>
          <cell r="H286">
            <v>172.11</v>
          </cell>
          <cell r="I286">
            <v>1614.11</v>
          </cell>
          <cell r="J286">
            <v>0</v>
          </cell>
          <cell r="K286">
            <v>0</v>
          </cell>
          <cell r="L286">
            <v>0</v>
          </cell>
          <cell r="M286">
            <v>0</v>
          </cell>
          <cell r="N286">
            <v>0</v>
          </cell>
          <cell r="O286">
            <v>0</v>
          </cell>
          <cell r="P286">
            <v>0</v>
          </cell>
          <cell r="R286">
            <v>18.440000000000001</v>
          </cell>
          <cell r="S286">
            <v>0</v>
          </cell>
          <cell r="T286">
            <v>0</v>
          </cell>
          <cell r="U286">
            <v>0</v>
          </cell>
          <cell r="V286">
            <v>0</v>
          </cell>
          <cell r="X286">
            <v>0</v>
          </cell>
          <cell r="Y286">
            <v>0</v>
          </cell>
          <cell r="Z286">
            <v>0</v>
          </cell>
          <cell r="AA286">
            <v>0</v>
          </cell>
          <cell r="AB286">
            <v>38231</v>
          </cell>
          <cell r="AC286">
            <v>38595</v>
          </cell>
        </row>
        <row r="287">
          <cell r="A287">
            <v>262</v>
          </cell>
          <cell r="B287">
            <v>6005</v>
          </cell>
          <cell r="C287">
            <v>33865</v>
          </cell>
          <cell r="D287" t="str">
            <v>CASEWORKER III, CRISIS LPHA</v>
          </cell>
          <cell r="E287" t="str">
            <v>LARRE, ARIEL M</v>
          </cell>
          <cell r="F287">
            <v>1</v>
          </cell>
          <cell r="G287">
            <v>3198.9801128962222</v>
          </cell>
          <cell r="H287">
            <v>293.83456361267912</v>
          </cell>
          <cell r="I287">
            <v>3492.8146765089014</v>
          </cell>
          <cell r="J287">
            <v>0</v>
          </cell>
          <cell r="K287">
            <v>0</v>
          </cell>
          <cell r="L287">
            <v>0</v>
          </cell>
          <cell r="M287">
            <v>0</v>
          </cell>
          <cell r="N287">
            <v>0</v>
          </cell>
          <cell r="O287">
            <v>0</v>
          </cell>
          <cell r="P287">
            <v>0</v>
          </cell>
          <cell r="R287">
            <v>63.54</v>
          </cell>
          <cell r="S287">
            <v>0</v>
          </cell>
          <cell r="T287">
            <v>0</v>
          </cell>
          <cell r="U287">
            <v>0</v>
          </cell>
          <cell r="V287">
            <v>159.40952722535823</v>
          </cell>
          <cell r="X287">
            <v>0</v>
          </cell>
          <cell r="Y287">
            <v>0</v>
          </cell>
          <cell r="Z287">
            <v>0</v>
          </cell>
          <cell r="AA287">
            <v>0</v>
          </cell>
          <cell r="AB287">
            <v>38231</v>
          </cell>
          <cell r="AC287">
            <v>38595</v>
          </cell>
        </row>
        <row r="288">
          <cell r="A288">
            <v>262</v>
          </cell>
          <cell r="B288">
            <v>6330</v>
          </cell>
          <cell r="C288">
            <v>33802</v>
          </cell>
          <cell r="D288" t="str">
            <v>PSYCHIATRIST - ON CALL</v>
          </cell>
          <cell r="E288" t="str">
            <v>JOSEPHS, JEFFREY</v>
          </cell>
          <cell r="F288">
            <v>0.5</v>
          </cell>
          <cell r="G288">
            <v>2523.5</v>
          </cell>
          <cell r="H288">
            <v>296.3</v>
          </cell>
          <cell r="I288">
            <v>2819.8</v>
          </cell>
          <cell r="J288">
            <v>0</v>
          </cell>
          <cell r="K288">
            <v>0</v>
          </cell>
          <cell r="L288">
            <v>0</v>
          </cell>
          <cell r="M288">
            <v>0</v>
          </cell>
          <cell r="N288">
            <v>0</v>
          </cell>
          <cell r="O288">
            <v>0</v>
          </cell>
          <cell r="P288">
            <v>0</v>
          </cell>
          <cell r="R288">
            <v>0</v>
          </cell>
          <cell r="S288">
            <v>0</v>
          </cell>
          <cell r="T288">
            <v>0</v>
          </cell>
          <cell r="U288">
            <v>0</v>
          </cell>
          <cell r="V288">
            <v>0</v>
          </cell>
          <cell r="X288">
            <v>0</v>
          </cell>
          <cell r="Y288">
            <v>0</v>
          </cell>
          <cell r="Z288">
            <v>0</v>
          </cell>
          <cell r="AA288">
            <v>0</v>
          </cell>
          <cell r="AB288">
            <v>38231</v>
          </cell>
          <cell r="AC288">
            <v>38595</v>
          </cell>
        </row>
        <row r="289">
          <cell r="A289">
            <v>262</v>
          </cell>
          <cell r="B289">
            <v>-1</v>
          </cell>
          <cell r="C289">
            <v>999996</v>
          </cell>
          <cell r="D289" t="str">
            <v>Unknown</v>
          </cell>
          <cell r="E289" t="str">
            <v>PES STAFF 1</v>
          </cell>
          <cell r="F289">
            <v>0</v>
          </cell>
          <cell r="G289">
            <v>0</v>
          </cell>
          <cell r="H289">
            <v>0</v>
          </cell>
          <cell r="I289">
            <v>0</v>
          </cell>
          <cell r="J289">
            <v>0</v>
          </cell>
          <cell r="K289">
            <v>0</v>
          </cell>
          <cell r="L289">
            <v>0</v>
          </cell>
          <cell r="M289">
            <v>0</v>
          </cell>
          <cell r="N289">
            <v>0</v>
          </cell>
          <cell r="O289">
            <v>0</v>
          </cell>
          <cell r="P289">
            <v>0</v>
          </cell>
          <cell r="Q289">
            <v>0</v>
          </cell>
          <cell r="R289">
            <v>5</v>
          </cell>
          <cell r="S289">
            <v>0</v>
          </cell>
          <cell r="T289">
            <v>0</v>
          </cell>
          <cell r="U289">
            <v>0</v>
          </cell>
          <cell r="V289">
            <v>0</v>
          </cell>
          <cell r="W289">
            <v>0</v>
          </cell>
          <cell r="X289">
            <v>0</v>
          </cell>
          <cell r="Y289">
            <v>0</v>
          </cell>
          <cell r="Z289">
            <v>0</v>
          </cell>
          <cell r="AA289">
            <v>0</v>
          </cell>
          <cell r="AB289">
            <v>38231</v>
          </cell>
          <cell r="AC289">
            <v>38595</v>
          </cell>
        </row>
        <row r="290">
          <cell r="A290">
            <v>262</v>
          </cell>
          <cell r="B290">
            <v>9252</v>
          </cell>
          <cell r="C290">
            <v>33796</v>
          </cell>
          <cell r="D290" t="str">
            <v>RELIEF CRISIS LPHA-CASEWORKER</v>
          </cell>
          <cell r="E290" t="str">
            <v>THOMPSON, AMY L</v>
          </cell>
          <cell r="F290">
            <v>1</v>
          </cell>
          <cell r="G290">
            <v>4085.66</v>
          </cell>
          <cell r="H290">
            <v>662.47</v>
          </cell>
          <cell r="I290">
            <v>4748.13</v>
          </cell>
          <cell r="J290">
            <v>0</v>
          </cell>
          <cell r="K290">
            <v>0</v>
          </cell>
          <cell r="L290">
            <v>0</v>
          </cell>
          <cell r="M290">
            <v>0</v>
          </cell>
          <cell r="N290">
            <v>0</v>
          </cell>
          <cell r="O290">
            <v>0</v>
          </cell>
          <cell r="P290">
            <v>0</v>
          </cell>
          <cell r="R290">
            <v>0</v>
          </cell>
          <cell r="S290">
            <v>0</v>
          </cell>
          <cell r="T290">
            <v>0</v>
          </cell>
          <cell r="U290">
            <v>0</v>
          </cell>
          <cell r="V290">
            <v>204.5</v>
          </cell>
          <cell r="X290">
            <v>0</v>
          </cell>
          <cell r="Y290">
            <v>0</v>
          </cell>
          <cell r="Z290">
            <v>0</v>
          </cell>
          <cell r="AA290">
            <v>0</v>
          </cell>
          <cell r="AB290">
            <v>38231</v>
          </cell>
          <cell r="AC290">
            <v>38595</v>
          </cell>
        </row>
        <row r="291">
          <cell r="A291">
            <v>262</v>
          </cell>
          <cell r="B291">
            <v>9252</v>
          </cell>
          <cell r="C291">
            <v>33537</v>
          </cell>
          <cell r="D291" t="str">
            <v>RELIEF CRISIS LPHA-CASEWORKER</v>
          </cell>
          <cell r="E291" t="str">
            <v>ODONNELL, PATRICK</v>
          </cell>
          <cell r="F291">
            <v>1</v>
          </cell>
          <cell r="G291">
            <v>9123.06</v>
          </cell>
          <cell r="H291">
            <v>1878.64</v>
          </cell>
          <cell r="I291">
            <v>11001.7</v>
          </cell>
          <cell r="J291">
            <v>0</v>
          </cell>
          <cell r="K291">
            <v>0</v>
          </cell>
          <cell r="L291">
            <v>0</v>
          </cell>
          <cell r="M291">
            <v>0</v>
          </cell>
          <cell r="N291">
            <v>0</v>
          </cell>
          <cell r="O291">
            <v>0</v>
          </cell>
          <cell r="P291">
            <v>0</v>
          </cell>
          <cell r="R291">
            <v>0</v>
          </cell>
          <cell r="S291">
            <v>0</v>
          </cell>
          <cell r="T291">
            <v>0</v>
          </cell>
          <cell r="U291">
            <v>0</v>
          </cell>
          <cell r="V291">
            <v>442</v>
          </cell>
          <cell r="X291">
            <v>0</v>
          </cell>
          <cell r="Y291">
            <v>0</v>
          </cell>
          <cell r="Z291">
            <v>0</v>
          </cell>
          <cell r="AA291">
            <v>0</v>
          </cell>
          <cell r="AB291">
            <v>38231</v>
          </cell>
          <cell r="AC291">
            <v>38595</v>
          </cell>
        </row>
        <row r="292">
          <cell r="A292">
            <v>262</v>
          </cell>
          <cell r="B292">
            <v>6330</v>
          </cell>
          <cell r="C292">
            <v>32391</v>
          </cell>
          <cell r="D292" t="str">
            <v>PSYCHIATRIST - ON CALL</v>
          </cell>
          <cell r="E292" t="str">
            <v>SHERO, CHARLENE MD</v>
          </cell>
          <cell r="F292">
            <v>0.5</v>
          </cell>
          <cell r="G292">
            <v>2266</v>
          </cell>
          <cell r="H292">
            <v>232.79</v>
          </cell>
          <cell r="I292">
            <v>2498.79</v>
          </cell>
          <cell r="J292">
            <v>0</v>
          </cell>
          <cell r="K292">
            <v>0</v>
          </cell>
          <cell r="L292">
            <v>0</v>
          </cell>
          <cell r="M292">
            <v>0</v>
          </cell>
          <cell r="N292">
            <v>0</v>
          </cell>
          <cell r="O292">
            <v>0</v>
          </cell>
          <cell r="P292">
            <v>0</v>
          </cell>
          <cell r="R292">
            <v>6.14</v>
          </cell>
          <cell r="S292">
            <v>0</v>
          </cell>
          <cell r="T292">
            <v>0</v>
          </cell>
          <cell r="U292">
            <v>0</v>
          </cell>
          <cell r="V292">
            <v>0</v>
          </cell>
          <cell r="X292">
            <v>0</v>
          </cell>
          <cell r="Y292">
            <v>0</v>
          </cell>
          <cell r="Z292">
            <v>0</v>
          </cell>
          <cell r="AA292">
            <v>0</v>
          </cell>
          <cell r="AB292">
            <v>38231</v>
          </cell>
          <cell r="AC292">
            <v>38595</v>
          </cell>
        </row>
        <row r="293">
          <cell r="A293">
            <v>262</v>
          </cell>
          <cell r="B293">
            <v>6280</v>
          </cell>
          <cell r="C293">
            <v>3352</v>
          </cell>
          <cell r="D293" t="str">
            <v>EMPLOYMENT SPECIALIST</v>
          </cell>
          <cell r="E293" t="str">
            <v>MILLER, KATHERINE MARIE</v>
          </cell>
          <cell r="F293">
            <v>0.5</v>
          </cell>
          <cell r="G293">
            <v>22236.206529919949</v>
          </cell>
          <cell r="H293">
            <v>5857.2640397875875</v>
          </cell>
          <cell r="I293">
            <v>28093.470569707537</v>
          </cell>
          <cell r="J293">
            <v>0</v>
          </cell>
          <cell r="K293">
            <v>0</v>
          </cell>
          <cell r="L293">
            <v>0</v>
          </cell>
          <cell r="M293">
            <v>0</v>
          </cell>
          <cell r="N293">
            <v>0</v>
          </cell>
          <cell r="O293">
            <v>0</v>
          </cell>
          <cell r="P293">
            <v>0</v>
          </cell>
          <cell r="R293">
            <v>449.49</v>
          </cell>
          <cell r="S293">
            <v>0</v>
          </cell>
          <cell r="T293">
            <v>0</v>
          </cell>
          <cell r="U293">
            <v>0</v>
          </cell>
          <cell r="V293">
            <v>1263.8820170008719</v>
          </cell>
          <cell r="X293">
            <v>0</v>
          </cell>
          <cell r="Y293">
            <v>0</v>
          </cell>
          <cell r="Z293">
            <v>0</v>
          </cell>
          <cell r="AA293">
            <v>0</v>
          </cell>
          <cell r="AB293">
            <v>38231</v>
          </cell>
          <cell r="AC293">
            <v>38595</v>
          </cell>
        </row>
        <row r="294">
          <cell r="A294">
            <v>262</v>
          </cell>
          <cell r="B294">
            <v>5463</v>
          </cell>
          <cell r="C294">
            <v>33001</v>
          </cell>
          <cell r="D294" t="str">
            <v>ADMIN TECHNICIAN</v>
          </cell>
          <cell r="E294" t="str">
            <v>TORRES, ERICA</v>
          </cell>
          <cell r="F294">
            <v>1</v>
          </cell>
          <cell r="G294">
            <v>21884.6</v>
          </cell>
          <cell r="H294">
            <v>8115.15</v>
          </cell>
          <cell r="I294">
            <v>29999.75</v>
          </cell>
          <cell r="J294">
            <v>0</v>
          </cell>
          <cell r="K294">
            <v>0</v>
          </cell>
          <cell r="L294">
            <v>0</v>
          </cell>
          <cell r="M294">
            <v>0</v>
          </cell>
          <cell r="N294">
            <v>0</v>
          </cell>
          <cell r="O294">
            <v>0</v>
          </cell>
          <cell r="P294">
            <v>0</v>
          </cell>
          <cell r="R294">
            <v>0.02</v>
          </cell>
          <cell r="S294">
            <v>0</v>
          </cell>
          <cell r="T294">
            <v>0</v>
          </cell>
          <cell r="U294">
            <v>0</v>
          </cell>
          <cell r="V294">
            <v>2084.0007999999998</v>
          </cell>
          <cell r="X294">
            <v>0</v>
          </cell>
          <cell r="Y294">
            <v>0</v>
          </cell>
          <cell r="Z294">
            <v>0</v>
          </cell>
          <cell r="AA294">
            <v>0</v>
          </cell>
          <cell r="AB294">
            <v>38231</v>
          </cell>
          <cell r="AC294">
            <v>38595</v>
          </cell>
        </row>
        <row r="295">
          <cell r="A295">
            <v>262</v>
          </cell>
          <cell r="B295">
            <v>6286</v>
          </cell>
          <cell r="C295">
            <v>33008</v>
          </cell>
          <cell r="D295" t="str">
            <v>CASEWORKER I</v>
          </cell>
          <cell r="E295" t="str">
            <v>GUERRERO, MICHAEL</v>
          </cell>
          <cell r="F295">
            <v>1</v>
          </cell>
          <cell r="G295">
            <v>31944.090698769967</v>
          </cell>
          <cell r="H295">
            <v>9076.6289034284255</v>
          </cell>
          <cell r="I295">
            <v>41020.719602198391</v>
          </cell>
          <cell r="J295">
            <v>0</v>
          </cell>
          <cell r="K295">
            <v>0</v>
          </cell>
          <cell r="L295">
            <v>0</v>
          </cell>
          <cell r="M295">
            <v>0</v>
          </cell>
          <cell r="N295">
            <v>0</v>
          </cell>
          <cell r="O295">
            <v>0</v>
          </cell>
          <cell r="P295">
            <v>0</v>
          </cell>
          <cell r="R295">
            <v>213.120000000001</v>
          </cell>
          <cell r="S295">
            <v>0</v>
          </cell>
          <cell r="T295">
            <v>0</v>
          </cell>
          <cell r="U295">
            <v>0</v>
          </cell>
          <cell r="V295">
            <v>1993.7594455901603</v>
          </cell>
          <cell r="X295">
            <v>0</v>
          </cell>
          <cell r="Y295">
            <v>0</v>
          </cell>
          <cell r="Z295">
            <v>0</v>
          </cell>
          <cell r="AA295">
            <v>0</v>
          </cell>
          <cell r="AB295">
            <v>38231</v>
          </cell>
          <cell r="AC295">
            <v>38595</v>
          </cell>
        </row>
        <row r="296">
          <cell r="A296">
            <v>262</v>
          </cell>
          <cell r="B296">
            <v>6005</v>
          </cell>
          <cell r="C296">
            <v>33020</v>
          </cell>
          <cell r="D296" t="str">
            <v>CASEWORKER III, CRISIS LPHA</v>
          </cell>
          <cell r="E296" t="str">
            <v>OBRIEN, GARY</v>
          </cell>
          <cell r="F296">
            <v>1</v>
          </cell>
          <cell r="G296">
            <v>28616.331746525571</v>
          </cell>
          <cell r="H296">
            <v>7641.9881338142504</v>
          </cell>
          <cell r="I296">
            <v>36258.319880339819</v>
          </cell>
          <cell r="J296">
            <v>0</v>
          </cell>
          <cell r="K296">
            <v>0</v>
          </cell>
          <cell r="L296">
            <v>0</v>
          </cell>
          <cell r="M296">
            <v>0</v>
          </cell>
          <cell r="N296">
            <v>0</v>
          </cell>
          <cell r="O296">
            <v>0</v>
          </cell>
          <cell r="P296">
            <v>0</v>
          </cell>
          <cell r="R296">
            <v>552.77999999999895</v>
          </cell>
          <cell r="S296">
            <v>0</v>
          </cell>
          <cell r="T296">
            <v>0</v>
          </cell>
          <cell r="U296">
            <v>0</v>
          </cell>
          <cell r="V296">
            <v>1592.2022859023225</v>
          </cell>
          <cell r="X296">
            <v>0</v>
          </cell>
          <cell r="Y296">
            <v>0</v>
          </cell>
          <cell r="Z296">
            <v>0</v>
          </cell>
          <cell r="AA296">
            <v>0</v>
          </cell>
          <cell r="AB296">
            <v>38231</v>
          </cell>
          <cell r="AC296">
            <v>38595</v>
          </cell>
        </row>
        <row r="297">
          <cell r="A297">
            <v>262</v>
          </cell>
          <cell r="B297">
            <v>9252</v>
          </cell>
          <cell r="C297">
            <v>33020</v>
          </cell>
          <cell r="D297" t="str">
            <v>RELIEF CRISIS LPHA-CASEWORKER</v>
          </cell>
          <cell r="E297" t="str">
            <v>OBRIEN, GARY</v>
          </cell>
          <cell r="F297">
            <v>1</v>
          </cell>
          <cell r="G297">
            <v>376.95</v>
          </cell>
          <cell r="H297">
            <v>64.14</v>
          </cell>
          <cell r="I297">
            <v>441.09</v>
          </cell>
          <cell r="J297">
            <v>0</v>
          </cell>
          <cell r="K297">
            <v>0</v>
          </cell>
          <cell r="L297">
            <v>0</v>
          </cell>
          <cell r="M297">
            <v>0</v>
          </cell>
          <cell r="N297">
            <v>0</v>
          </cell>
          <cell r="O297">
            <v>0</v>
          </cell>
          <cell r="P297">
            <v>0</v>
          </cell>
          <cell r="R297">
            <v>0</v>
          </cell>
          <cell r="S297">
            <v>0</v>
          </cell>
          <cell r="T297">
            <v>0</v>
          </cell>
          <cell r="U297">
            <v>0</v>
          </cell>
          <cell r="V297">
            <v>18.75</v>
          </cell>
          <cell r="X297">
            <v>0</v>
          </cell>
          <cell r="Y297">
            <v>0</v>
          </cell>
          <cell r="Z297">
            <v>0</v>
          </cell>
          <cell r="AA297">
            <v>0</v>
          </cell>
          <cell r="AB297">
            <v>38231</v>
          </cell>
          <cell r="AC297">
            <v>38595</v>
          </cell>
        </row>
        <row r="298">
          <cell r="A298">
            <v>262</v>
          </cell>
          <cell r="B298">
            <v>5646</v>
          </cell>
          <cell r="C298">
            <v>33148</v>
          </cell>
          <cell r="D298" t="str">
            <v>CASEWORKER III, CRISIS LPHA</v>
          </cell>
          <cell r="E298" t="str">
            <v>DOLE, ROBERT</v>
          </cell>
          <cell r="F298">
            <v>1</v>
          </cell>
          <cell r="G298">
            <v>26917.870676947725</v>
          </cell>
          <cell r="H298">
            <v>5464.2648004706589</v>
          </cell>
          <cell r="I298">
            <v>32382.135477418386</v>
          </cell>
          <cell r="J298">
            <v>0</v>
          </cell>
          <cell r="K298">
            <v>0</v>
          </cell>
          <cell r="L298">
            <v>0</v>
          </cell>
          <cell r="M298">
            <v>0</v>
          </cell>
          <cell r="N298">
            <v>0</v>
          </cell>
          <cell r="O298">
            <v>0</v>
          </cell>
          <cell r="P298">
            <v>0</v>
          </cell>
          <cell r="R298">
            <v>362.09</v>
          </cell>
          <cell r="S298">
            <v>0</v>
          </cell>
          <cell r="T298">
            <v>0</v>
          </cell>
          <cell r="U298">
            <v>0</v>
          </cell>
          <cell r="V298">
            <v>1278.4318809433205</v>
          </cell>
          <cell r="X298">
            <v>0</v>
          </cell>
          <cell r="Y298">
            <v>0</v>
          </cell>
          <cell r="Z298">
            <v>0</v>
          </cell>
          <cell r="AA298">
            <v>0</v>
          </cell>
          <cell r="AB298">
            <v>38231</v>
          </cell>
          <cell r="AC298">
            <v>38595</v>
          </cell>
        </row>
        <row r="299">
          <cell r="A299">
            <v>262</v>
          </cell>
          <cell r="B299">
            <v>9252</v>
          </cell>
          <cell r="C299">
            <v>33148</v>
          </cell>
          <cell r="D299" t="str">
            <v>RELIEF CRISIS LPHA-CASEWORKER</v>
          </cell>
          <cell r="E299" t="str">
            <v>DOLE, ROBERT</v>
          </cell>
          <cell r="F299">
            <v>1</v>
          </cell>
          <cell r="G299">
            <v>551.48</v>
          </cell>
          <cell r="H299">
            <v>127.94</v>
          </cell>
          <cell r="I299">
            <v>679.42</v>
          </cell>
          <cell r="J299">
            <v>0</v>
          </cell>
          <cell r="K299">
            <v>0</v>
          </cell>
          <cell r="L299">
            <v>0</v>
          </cell>
          <cell r="M299">
            <v>0</v>
          </cell>
          <cell r="N299">
            <v>0</v>
          </cell>
          <cell r="O299">
            <v>0</v>
          </cell>
          <cell r="P299">
            <v>0</v>
          </cell>
          <cell r="R299">
            <v>0</v>
          </cell>
          <cell r="S299">
            <v>0</v>
          </cell>
          <cell r="T299">
            <v>0</v>
          </cell>
          <cell r="U299">
            <v>0</v>
          </cell>
          <cell r="V299">
            <v>27.85</v>
          </cell>
          <cell r="X299">
            <v>0</v>
          </cell>
          <cell r="Y299">
            <v>0</v>
          </cell>
          <cell r="Z299">
            <v>0</v>
          </cell>
          <cell r="AA299">
            <v>0</v>
          </cell>
          <cell r="AB299">
            <v>38231</v>
          </cell>
          <cell r="AC299">
            <v>38595</v>
          </cell>
        </row>
        <row r="300">
          <cell r="A300">
            <v>262</v>
          </cell>
          <cell r="B300">
            <v>6330</v>
          </cell>
          <cell r="C300">
            <v>33312</v>
          </cell>
          <cell r="D300" t="str">
            <v>PSYCHIATRIST - ON CALL</v>
          </cell>
          <cell r="E300" t="str">
            <v>SOFINOWSKI, RICHARD MD</v>
          </cell>
          <cell r="F300">
            <v>0.5</v>
          </cell>
          <cell r="G300">
            <v>1030</v>
          </cell>
          <cell r="H300">
            <v>133.97</v>
          </cell>
          <cell r="I300">
            <v>1163.97</v>
          </cell>
          <cell r="J300">
            <v>0</v>
          </cell>
          <cell r="K300">
            <v>0</v>
          </cell>
          <cell r="L300">
            <v>0</v>
          </cell>
          <cell r="M300">
            <v>0</v>
          </cell>
          <cell r="N300">
            <v>0</v>
          </cell>
          <cell r="O300">
            <v>0</v>
          </cell>
          <cell r="P300">
            <v>0</v>
          </cell>
          <cell r="R300">
            <v>164.03</v>
          </cell>
          <cell r="S300">
            <v>0</v>
          </cell>
          <cell r="T300">
            <v>0</v>
          </cell>
          <cell r="U300">
            <v>0</v>
          </cell>
          <cell r="V300">
            <v>0</v>
          </cell>
          <cell r="X300">
            <v>0</v>
          </cell>
          <cell r="Y300">
            <v>0</v>
          </cell>
          <cell r="Z300">
            <v>0</v>
          </cell>
          <cell r="AA300">
            <v>0</v>
          </cell>
          <cell r="AB300">
            <v>38231</v>
          </cell>
          <cell r="AC300">
            <v>38595</v>
          </cell>
        </row>
        <row r="301">
          <cell r="A301">
            <v>262</v>
          </cell>
          <cell r="B301">
            <v>9252</v>
          </cell>
          <cell r="C301">
            <v>32380</v>
          </cell>
          <cell r="D301" t="str">
            <v>RELIEF CRISIS LPHA-CASEWORKER</v>
          </cell>
          <cell r="E301" t="str">
            <v>SORRELS, MARY L.</v>
          </cell>
          <cell r="F301">
            <v>1</v>
          </cell>
          <cell r="G301">
            <v>1417.49</v>
          </cell>
          <cell r="H301">
            <v>335.04</v>
          </cell>
          <cell r="I301">
            <v>1752.53</v>
          </cell>
          <cell r="J301">
            <v>0</v>
          </cell>
          <cell r="K301">
            <v>0</v>
          </cell>
          <cell r="L301">
            <v>0</v>
          </cell>
          <cell r="M301">
            <v>0</v>
          </cell>
          <cell r="N301">
            <v>0</v>
          </cell>
          <cell r="O301">
            <v>0</v>
          </cell>
          <cell r="P301">
            <v>0</v>
          </cell>
          <cell r="R301">
            <v>0</v>
          </cell>
          <cell r="S301">
            <v>0</v>
          </cell>
          <cell r="T301">
            <v>0</v>
          </cell>
          <cell r="U301">
            <v>0</v>
          </cell>
          <cell r="V301">
            <v>73</v>
          </cell>
          <cell r="X301">
            <v>0</v>
          </cell>
          <cell r="Y301">
            <v>0</v>
          </cell>
          <cell r="Z301">
            <v>0</v>
          </cell>
          <cell r="AA301">
            <v>0</v>
          </cell>
          <cell r="AB301">
            <v>38231</v>
          </cell>
          <cell r="AC301">
            <v>38595</v>
          </cell>
        </row>
        <row r="302">
          <cell r="A302">
            <v>262</v>
          </cell>
          <cell r="B302">
            <v>6330</v>
          </cell>
          <cell r="C302">
            <v>31774</v>
          </cell>
          <cell r="D302" t="str">
            <v>PSYCHIATRIST - ON CALL</v>
          </cell>
          <cell r="E302" t="str">
            <v>LODWICK, GWILYM  MD</v>
          </cell>
          <cell r="F302">
            <v>0.5</v>
          </cell>
          <cell r="G302">
            <v>103</v>
          </cell>
          <cell r="H302">
            <v>20.16</v>
          </cell>
          <cell r="I302">
            <v>123.16</v>
          </cell>
          <cell r="J302">
            <v>0</v>
          </cell>
          <cell r="K302">
            <v>0</v>
          </cell>
          <cell r="L302">
            <v>0</v>
          </cell>
          <cell r="M302">
            <v>0</v>
          </cell>
          <cell r="N302">
            <v>0</v>
          </cell>
          <cell r="O302">
            <v>0</v>
          </cell>
          <cell r="P302">
            <v>0</v>
          </cell>
          <cell r="R302">
            <v>2.41</v>
          </cell>
          <cell r="S302">
            <v>0</v>
          </cell>
          <cell r="T302">
            <v>0</v>
          </cell>
          <cell r="U302">
            <v>0</v>
          </cell>
          <cell r="V302">
            <v>0</v>
          </cell>
          <cell r="X302">
            <v>0</v>
          </cell>
          <cell r="Y302">
            <v>0</v>
          </cell>
          <cell r="Z302">
            <v>0</v>
          </cell>
          <cell r="AA302">
            <v>0</v>
          </cell>
          <cell r="AB302">
            <v>38231</v>
          </cell>
          <cell r="AC302">
            <v>38595</v>
          </cell>
        </row>
        <row r="303">
          <cell r="A303">
            <v>262</v>
          </cell>
          <cell r="B303">
            <v>9252</v>
          </cell>
          <cell r="C303">
            <v>32382</v>
          </cell>
          <cell r="D303" t="str">
            <v>RELIEF CRISIS LPHA-CASEWORKER</v>
          </cell>
          <cell r="E303" t="str">
            <v>HALADYNA, ADRIENNE</v>
          </cell>
          <cell r="F303">
            <v>1</v>
          </cell>
          <cell r="G303">
            <v>985.01</v>
          </cell>
          <cell r="H303">
            <v>210.6</v>
          </cell>
          <cell r="I303">
            <v>1195.6099999999999</v>
          </cell>
          <cell r="J303">
            <v>0</v>
          </cell>
          <cell r="K303">
            <v>0</v>
          </cell>
          <cell r="L303">
            <v>0</v>
          </cell>
          <cell r="M303">
            <v>0</v>
          </cell>
          <cell r="N303">
            <v>0</v>
          </cell>
          <cell r="O303">
            <v>0</v>
          </cell>
          <cell r="P303">
            <v>0</v>
          </cell>
          <cell r="R303">
            <v>0</v>
          </cell>
          <cell r="S303">
            <v>0</v>
          </cell>
          <cell r="T303">
            <v>0</v>
          </cell>
          <cell r="U303">
            <v>0</v>
          </cell>
          <cell r="V303">
            <v>48</v>
          </cell>
          <cell r="X303">
            <v>0</v>
          </cell>
          <cell r="Y303">
            <v>0</v>
          </cell>
          <cell r="Z303">
            <v>0</v>
          </cell>
          <cell r="AA303">
            <v>0</v>
          </cell>
          <cell r="AB303">
            <v>38231</v>
          </cell>
          <cell r="AC303">
            <v>38595</v>
          </cell>
        </row>
        <row r="304">
          <cell r="A304">
            <v>262</v>
          </cell>
          <cell r="B304">
            <v>6330</v>
          </cell>
          <cell r="C304">
            <v>30066</v>
          </cell>
          <cell r="D304" t="str">
            <v>PSYCHIATRIST - ON CALL</v>
          </cell>
          <cell r="E304" t="str">
            <v>BACH, RUSSELL MD</v>
          </cell>
          <cell r="F304">
            <v>0.5</v>
          </cell>
          <cell r="G304">
            <v>1545</v>
          </cell>
          <cell r="H304">
            <v>284.77</v>
          </cell>
          <cell r="I304">
            <v>1829.77</v>
          </cell>
          <cell r="J304">
            <v>0</v>
          </cell>
          <cell r="K304">
            <v>0</v>
          </cell>
          <cell r="L304">
            <v>0</v>
          </cell>
          <cell r="M304">
            <v>0</v>
          </cell>
          <cell r="N304">
            <v>0</v>
          </cell>
          <cell r="O304">
            <v>0</v>
          </cell>
          <cell r="P304">
            <v>0</v>
          </cell>
          <cell r="R304">
            <v>5.21</v>
          </cell>
          <cell r="S304">
            <v>0</v>
          </cell>
          <cell r="T304">
            <v>0</v>
          </cell>
          <cell r="U304">
            <v>0</v>
          </cell>
          <cell r="V304">
            <v>0</v>
          </cell>
          <cell r="X304">
            <v>0</v>
          </cell>
          <cell r="Y304">
            <v>0</v>
          </cell>
          <cell r="Z304">
            <v>0</v>
          </cell>
          <cell r="AA304">
            <v>0</v>
          </cell>
          <cell r="AB304">
            <v>38231</v>
          </cell>
          <cell r="AC304">
            <v>38595</v>
          </cell>
        </row>
        <row r="305">
          <cell r="A305">
            <v>262</v>
          </cell>
          <cell r="B305">
            <v>5512</v>
          </cell>
          <cell r="C305">
            <v>31284</v>
          </cell>
          <cell r="D305" t="str">
            <v>CASEWORKER III, CRISIS LPHA</v>
          </cell>
          <cell r="E305" t="str">
            <v>ORTIZ, GAEL RAY</v>
          </cell>
          <cell r="F305">
            <v>1</v>
          </cell>
          <cell r="G305">
            <v>38039.10992904775</v>
          </cell>
          <cell r="H305">
            <v>10849.956220858898</v>
          </cell>
          <cell r="I305">
            <v>48889.066149906648</v>
          </cell>
          <cell r="J305">
            <v>0</v>
          </cell>
          <cell r="K305">
            <v>0</v>
          </cell>
          <cell r="L305">
            <v>0</v>
          </cell>
          <cell r="M305">
            <v>0</v>
          </cell>
          <cell r="N305">
            <v>0</v>
          </cell>
          <cell r="O305">
            <v>0</v>
          </cell>
          <cell r="P305">
            <v>0</v>
          </cell>
          <cell r="R305">
            <v>350.79</v>
          </cell>
          <cell r="S305">
            <v>0</v>
          </cell>
          <cell r="T305">
            <v>0</v>
          </cell>
          <cell r="U305">
            <v>0</v>
          </cell>
          <cell r="V305">
            <v>1938.74942819952</v>
          </cell>
          <cell r="X305">
            <v>0</v>
          </cell>
          <cell r="Y305">
            <v>0</v>
          </cell>
          <cell r="Z305">
            <v>0</v>
          </cell>
          <cell r="AA305">
            <v>0</v>
          </cell>
          <cell r="AB305">
            <v>38231</v>
          </cell>
          <cell r="AC305">
            <v>38595</v>
          </cell>
        </row>
        <row r="306">
          <cell r="A306">
            <v>262</v>
          </cell>
          <cell r="B306">
            <v>9252</v>
          </cell>
          <cell r="C306">
            <v>31284</v>
          </cell>
          <cell r="D306" t="str">
            <v>RELIEF CRISIS LPHA-CASEWORKER</v>
          </cell>
          <cell r="E306" t="str">
            <v>ORTIZ, GAEL RAY</v>
          </cell>
          <cell r="F306">
            <v>1</v>
          </cell>
          <cell r="G306">
            <v>22814.41</v>
          </cell>
          <cell r="H306">
            <v>4693.6099999999997</v>
          </cell>
          <cell r="I306">
            <v>27508.02</v>
          </cell>
          <cell r="J306">
            <v>0</v>
          </cell>
          <cell r="K306">
            <v>0</v>
          </cell>
          <cell r="L306">
            <v>0</v>
          </cell>
          <cell r="M306">
            <v>0</v>
          </cell>
          <cell r="N306">
            <v>0</v>
          </cell>
          <cell r="O306">
            <v>0</v>
          </cell>
          <cell r="P306">
            <v>0</v>
          </cell>
          <cell r="R306">
            <v>0</v>
          </cell>
          <cell r="S306">
            <v>0</v>
          </cell>
          <cell r="T306">
            <v>0</v>
          </cell>
          <cell r="U306">
            <v>0</v>
          </cell>
          <cell r="V306">
            <v>1035</v>
          </cell>
          <cell r="X306">
            <v>0</v>
          </cell>
          <cell r="Y306">
            <v>0</v>
          </cell>
          <cell r="Z306">
            <v>0</v>
          </cell>
          <cell r="AA306">
            <v>0</v>
          </cell>
          <cell r="AB306">
            <v>38231</v>
          </cell>
          <cell r="AC306">
            <v>38595</v>
          </cell>
        </row>
        <row r="307">
          <cell r="A307">
            <v>262</v>
          </cell>
          <cell r="B307">
            <v>9252</v>
          </cell>
          <cell r="C307">
            <v>31445</v>
          </cell>
          <cell r="D307" t="str">
            <v>RELIEF CRISIS LPHA-CASEWORKER</v>
          </cell>
          <cell r="E307" t="str">
            <v>JOHNSON, JOANA DAWN</v>
          </cell>
          <cell r="F307">
            <v>1</v>
          </cell>
          <cell r="G307">
            <v>3025.58</v>
          </cell>
          <cell r="H307">
            <v>857.71</v>
          </cell>
          <cell r="I307">
            <v>3883.29</v>
          </cell>
          <cell r="J307">
            <v>0</v>
          </cell>
          <cell r="K307">
            <v>0</v>
          </cell>
          <cell r="L307">
            <v>0</v>
          </cell>
          <cell r="M307">
            <v>0</v>
          </cell>
          <cell r="N307">
            <v>0</v>
          </cell>
          <cell r="O307">
            <v>0</v>
          </cell>
          <cell r="P307">
            <v>0</v>
          </cell>
          <cell r="R307">
            <v>0</v>
          </cell>
          <cell r="S307">
            <v>0</v>
          </cell>
          <cell r="T307">
            <v>0</v>
          </cell>
          <cell r="U307">
            <v>0</v>
          </cell>
          <cell r="V307">
            <v>151.5</v>
          </cell>
          <cell r="X307">
            <v>0</v>
          </cell>
          <cell r="Y307">
            <v>0</v>
          </cell>
          <cell r="Z307">
            <v>0</v>
          </cell>
          <cell r="AA307">
            <v>0</v>
          </cell>
          <cell r="AB307">
            <v>38231</v>
          </cell>
          <cell r="AC307">
            <v>38595</v>
          </cell>
        </row>
        <row r="308">
          <cell r="A308">
            <v>262</v>
          </cell>
          <cell r="B308">
            <v>5518</v>
          </cell>
          <cell r="C308">
            <v>32380</v>
          </cell>
          <cell r="D308" t="str">
            <v>CASEWORKER III, CRISIS LPHA</v>
          </cell>
          <cell r="E308" t="str">
            <v>SORRELS, MARY L.</v>
          </cell>
          <cell r="F308">
            <v>1</v>
          </cell>
          <cell r="G308">
            <v>40515.272317946183</v>
          </cell>
          <cell r="H308">
            <v>10410.732097753638</v>
          </cell>
          <cell r="I308">
            <v>50926.004415699819</v>
          </cell>
          <cell r="J308">
            <v>0</v>
          </cell>
          <cell r="K308">
            <v>0</v>
          </cell>
          <cell r="L308">
            <v>0</v>
          </cell>
          <cell r="M308">
            <v>0</v>
          </cell>
          <cell r="N308">
            <v>0</v>
          </cell>
          <cell r="O308">
            <v>0</v>
          </cell>
          <cell r="P308">
            <v>0</v>
          </cell>
          <cell r="R308">
            <v>584.27999999999804</v>
          </cell>
          <cell r="S308">
            <v>0</v>
          </cell>
          <cell r="T308">
            <v>0</v>
          </cell>
          <cell r="U308">
            <v>0</v>
          </cell>
          <cell r="V308">
            <v>2000.0047188743515</v>
          </cell>
          <cell r="X308">
            <v>0</v>
          </cell>
          <cell r="Y308">
            <v>0</v>
          </cell>
          <cell r="Z308">
            <v>0</v>
          </cell>
          <cell r="AA308">
            <v>0</v>
          </cell>
          <cell r="AB308">
            <v>38231</v>
          </cell>
          <cell r="AC308">
            <v>38595</v>
          </cell>
        </row>
        <row r="309">
          <cell r="A309">
            <v>262</v>
          </cell>
          <cell r="B309">
            <v>5511</v>
          </cell>
          <cell r="C309">
            <v>31445</v>
          </cell>
          <cell r="D309" t="str">
            <v>CASEWORKER III, CRISIS LPHA</v>
          </cell>
          <cell r="E309" t="str">
            <v>JOHNSON, JOANA DAWN</v>
          </cell>
          <cell r="F309">
            <v>1</v>
          </cell>
          <cell r="G309">
            <v>26389.193149043283</v>
          </cell>
          <cell r="H309">
            <v>7556.3241840770243</v>
          </cell>
          <cell r="I309">
            <v>33945.517333120311</v>
          </cell>
          <cell r="J309">
            <v>0</v>
          </cell>
          <cell r="K309">
            <v>0</v>
          </cell>
          <cell r="L309">
            <v>0</v>
          </cell>
          <cell r="M309">
            <v>0</v>
          </cell>
          <cell r="N309">
            <v>0</v>
          </cell>
          <cell r="O309">
            <v>0</v>
          </cell>
          <cell r="P309">
            <v>0</v>
          </cell>
          <cell r="R309">
            <v>235.10000000000301</v>
          </cell>
          <cell r="S309">
            <v>0</v>
          </cell>
          <cell r="T309">
            <v>0</v>
          </cell>
          <cell r="U309">
            <v>0</v>
          </cell>
          <cell r="V309">
            <v>1302.3027951903498</v>
          </cell>
          <cell r="X309">
            <v>0</v>
          </cell>
          <cell r="Y309">
            <v>0</v>
          </cell>
          <cell r="Z309">
            <v>0</v>
          </cell>
          <cell r="AA309">
            <v>0</v>
          </cell>
          <cell r="AB309">
            <v>38231</v>
          </cell>
          <cell r="AC309">
            <v>38595</v>
          </cell>
        </row>
        <row r="310">
          <cell r="A310">
            <v>264</v>
          </cell>
          <cell r="B310">
            <v>6059</v>
          </cell>
          <cell r="C310">
            <v>31741</v>
          </cell>
          <cell r="D310" t="str">
            <v>CASEWORKER</v>
          </cell>
          <cell r="E310" t="str">
            <v>HILLIARD, DAWN</v>
          </cell>
          <cell r="F310">
            <v>1</v>
          </cell>
          <cell r="G310">
            <v>25441.119999999999</v>
          </cell>
          <cell r="H310">
            <v>6996.55</v>
          </cell>
          <cell r="I310">
            <v>32437.67</v>
          </cell>
          <cell r="J310">
            <v>0</v>
          </cell>
          <cell r="K310">
            <v>0</v>
          </cell>
          <cell r="L310">
            <v>0</v>
          </cell>
          <cell r="M310">
            <v>0</v>
          </cell>
          <cell r="N310">
            <v>0</v>
          </cell>
          <cell r="O310">
            <v>0</v>
          </cell>
          <cell r="P310">
            <v>0</v>
          </cell>
          <cell r="R310">
            <v>481.86</v>
          </cell>
          <cell r="S310">
            <v>0</v>
          </cell>
          <cell r="T310">
            <v>0</v>
          </cell>
          <cell r="U310">
            <v>0</v>
          </cell>
          <cell r="V310">
            <v>1913.9249</v>
          </cell>
          <cell r="X310">
            <v>0</v>
          </cell>
          <cell r="Y310">
            <v>0</v>
          </cell>
          <cell r="Z310">
            <v>0</v>
          </cell>
          <cell r="AA310">
            <v>0</v>
          </cell>
          <cell r="AB310">
            <v>38231</v>
          </cell>
          <cell r="AC310">
            <v>38595</v>
          </cell>
        </row>
        <row r="311">
          <cell r="A311">
            <v>264</v>
          </cell>
          <cell r="B311">
            <v>-1</v>
          </cell>
          <cell r="C311">
            <v>680411</v>
          </cell>
          <cell r="D311" t="str">
            <v>Unknown</v>
          </cell>
          <cell r="E311" t="str">
            <v>PARR, DEBORAH K. MD</v>
          </cell>
          <cell r="F311">
            <v>0</v>
          </cell>
          <cell r="G311">
            <v>0</v>
          </cell>
          <cell r="H311">
            <v>0</v>
          </cell>
          <cell r="I311">
            <v>0</v>
          </cell>
          <cell r="J311">
            <v>0</v>
          </cell>
          <cell r="K311">
            <v>0</v>
          </cell>
          <cell r="L311">
            <v>0</v>
          </cell>
          <cell r="M311">
            <v>0</v>
          </cell>
          <cell r="N311">
            <v>0</v>
          </cell>
          <cell r="O311">
            <v>0</v>
          </cell>
          <cell r="P311">
            <v>0</v>
          </cell>
          <cell r="Q311">
            <v>0</v>
          </cell>
          <cell r="R311">
            <v>2.59</v>
          </cell>
          <cell r="S311">
            <v>0</v>
          </cell>
          <cell r="T311">
            <v>0</v>
          </cell>
          <cell r="U311">
            <v>0</v>
          </cell>
          <cell r="V311">
            <v>0</v>
          </cell>
          <cell r="W311">
            <v>0</v>
          </cell>
          <cell r="X311">
            <v>0</v>
          </cell>
          <cell r="Y311">
            <v>0</v>
          </cell>
          <cell r="Z311">
            <v>0</v>
          </cell>
          <cell r="AA311">
            <v>0</v>
          </cell>
          <cell r="AB311">
            <v>38231</v>
          </cell>
          <cell r="AC311">
            <v>38595</v>
          </cell>
        </row>
        <row r="312">
          <cell r="A312">
            <v>264</v>
          </cell>
          <cell r="B312">
            <v>-1</v>
          </cell>
          <cell r="C312">
            <v>33602</v>
          </cell>
          <cell r="D312" t="str">
            <v>Unknown</v>
          </cell>
          <cell r="E312" t="str">
            <v>SEGURA, AMANDA MARGARITA</v>
          </cell>
          <cell r="F312">
            <v>0</v>
          </cell>
          <cell r="G312">
            <v>9.8894195609980908</v>
          </cell>
          <cell r="H312">
            <v>3.1700693781699996</v>
          </cell>
          <cell r="I312">
            <v>13.059488939168091</v>
          </cell>
          <cell r="J312">
            <v>0</v>
          </cell>
          <cell r="K312">
            <v>0</v>
          </cell>
          <cell r="L312">
            <v>0</v>
          </cell>
          <cell r="M312">
            <v>0</v>
          </cell>
          <cell r="N312">
            <v>0</v>
          </cell>
          <cell r="O312">
            <v>0</v>
          </cell>
          <cell r="P312">
            <v>0</v>
          </cell>
          <cell r="Q312">
            <v>0</v>
          </cell>
          <cell r="R312">
            <v>0.33</v>
          </cell>
          <cell r="S312">
            <v>0</v>
          </cell>
          <cell r="T312">
            <v>0</v>
          </cell>
          <cell r="U312">
            <v>0</v>
          </cell>
          <cell r="V312">
            <v>0.73603082235113626</v>
          </cell>
          <cell r="W312">
            <v>0</v>
          </cell>
          <cell r="X312">
            <v>0</v>
          </cell>
          <cell r="Y312">
            <v>0</v>
          </cell>
          <cell r="Z312">
            <v>0</v>
          </cell>
          <cell r="AA312">
            <v>0</v>
          </cell>
          <cell r="AB312">
            <v>38231</v>
          </cell>
          <cell r="AC312">
            <v>38595</v>
          </cell>
        </row>
        <row r="313">
          <cell r="A313">
            <v>264</v>
          </cell>
          <cell r="B313">
            <v>-1</v>
          </cell>
          <cell r="C313">
            <v>33116</v>
          </cell>
          <cell r="D313" t="str">
            <v>Unknown</v>
          </cell>
          <cell r="E313" t="str">
            <v>MARTIN, STACY J</v>
          </cell>
          <cell r="F313">
            <v>0</v>
          </cell>
          <cell r="G313">
            <v>74.832296366658738</v>
          </cell>
          <cell r="H313">
            <v>23.596342911422465</v>
          </cell>
          <cell r="I313">
            <v>98.428639278081206</v>
          </cell>
          <cell r="J313">
            <v>0</v>
          </cell>
          <cell r="K313">
            <v>0</v>
          </cell>
          <cell r="L313">
            <v>0</v>
          </cell>
          <cell r="M313">
            <v>0</v>
          </cell>
          <cell r="N313">
            <v>0</v>
          </cell>
          <cell r="O313">
            <v>0</v>
          </cell>
          <cell r="P313">
            <v>0</v>
          </cell>
          <cell r="Q313">
            <v>0</v>
          </cell>
          <cell r="R313">
            <v>1.5</v>
          </cell>
          <cell r="S313">
            <v>0</v>
          </cell>
          <cell r="T313">
            <v>0</v>
          </cell>
          <cell r="U313">
            <v>0</v>
          </cell>
          <cell r="V313">
            <v>4.9251500831156489</v>
          </cell>
          <cell r="W313">
            <v>0</v>
          </cell>
          <cell r="X313">
            <v>0</v>
          </cell>
          <cell r="Y313">
            <v>0</v>
          </cell>
          <cell r="Z313">
            <v>0</v>
          </cell>
          <cell r="AA313">
            <v>0</v>
          </cell>
          <cell r="AB313">
            <v>38231</v>
          </cell>
          <cell r="AC313">
            <v>38595</v>
          </cell>
        </row>
        <row r="314">
          <cell r="A314">
            <v>264</v>
          </cell>
          <cell r="B314">
            <v>-1</v>
          </cell>
          <cell r="C314">
            <v>30414</v>
          </cell>
          <cell r="D314" t="str">
            <v>Unknown</v>
          </cell>
          <cell r="E314" t="str">
            <v>TROUTNER, MARJORIE L</v>
          </cell>
          <cell r="F314">
            <v>0</v>
          </cell>
          <cell r="G314">
            <v>991.91001663893508</v>
          </cell>
          <cell r="H314">
            <v>229.95349417637269</v>
          </cell>
          <cell r="I314">
            <v>1221.8635108153078</v>
          </cell>
          <cell r="J314">
            <v>0</v>
          </cell>
          <cell r="K314">
            <v>0</v>
          </cell>
          <cell r="L314">
            <v>0</v>
          </cell>
          <cell r="M314">
            <v>0</v>
          </cell>
          <cell r="N314">
            <v>0</v>
          </cell>
          <cell r="O314">
            <v>0</v>
          </cell>
          <cell r="P314">
            <v>0</v>
          </cell>
          <cell r="Q314">
            <v>0</v>
          </cell>
          <cell r="R314">
            <v>36.75</v>
          </cell>
          <cell r="S314">
            <v>0</v>
          </cell>
          <cell r="T314">
            <v>0</v>
          </cell>
          <cell r="U314">
            <v>0</v>
          </cell>
          <cell r="V314">
            <v>75.308515806988353</v>
          </cell>
          <cell r="W314">
            <v>0</v>
          </cell>
          <cell r="X314">
            <v>0</v>
          </cell>
          <cell r="Y314">
            <v>0</v>
          </cell>
          <cell r="Z314">
            <v>0</v>
          </cell>
          <cell r="AA314">
            <v>0</v>
          </cell>
          <cell r="AB314">
            <v>38231</v>
          </cell>
          <cell r="AC314">
            <v>38595</v>
          </cell>
        </row>
        <row r="315">
          <cell r="A315">
            <v>264</v>
          </cell>
          <cell r="B315">
            <v>-1</v>
          </cell>
          <cell r="C315">
            <v>0</v>
          </cell>
          <cell r="D315" t="str">
            <v>Unknown</v>
          </cell>
          <cell r="E315" t="str">
            <v>Bed Day</v>
          </cell>
          <cell r="F315">
            <v>0</v>
          </cell>
          <cell r="G315">
            <v>0</v>
          </cell>
          <cell r="H315">
            <v>0</v>
          </cell>
          <cell r="I315">
            <v>0</v>
          </cell>
          <cell r="J315">
            <v>0</v>
          </cell>
          <cell r="K315">
            <v>0</v>
          </cell>
          <cell r="L315">
            <v>0</v>
          </cell>
          <cell r="M315">
            <v>0</v>
          </cell>
          <cell r="N315">
            <v>0</v>
          </cell>
          <cell r="O315">
            <v>0</v>
          </cell>
          <cell r="P315">
            <v>0</v>
          </cell>
          <cell r="Q315">
            <v>0</v>
          </cell>
          <cell r="R315">
            <v>51144</v>
          </cell>
          <cell r="S315">
            <v>0</v>
          </cell>
          <cell r="T315">
            <v>0</v>
          </cell>
          <cell r="U315">
            <v>0</v>
          </cell>
          <cell r="V315">
            <v>0</v>
          </cell>
          <cell r="W315">
            <v>0</v>
          </cell>
          <cell r="X315">
            <v>0</v>
          </cell>
          <cell r="Y315">
            <v>0</v>
          </cell>
          <cell r="Z315">
            <v>0</v>
          </cell>
          <cell r="AA315">
            <v>0</v>
          </cell>
          <cell r="AB315">
            <v>38231</v>
          </cell>
          <cell r="AC315">
            <v>38595</v>
          </cell>
        </row>
        <row r="316">
          <cell r="A316">
            <v>264</v>
          </cell>
          <cell r="B316">
            <v>6280</v>
          </cell>
          <cell r="C316">
            <v>3352</v>
          </cell>
          <cell r="D316" t="str">
            <v>EMPLOYMENT SPECIALIST</v>
          </cell>
          <cell r="E316" t="str">
            <v>MILLER, KATHERINE MARIE</v>
          </cell>
          <cell r="F316">
            <v>0.25</v>
          </cell>
          <cell r="G316">
            <v>2386.9206546722676</v>
          </cell>
          <cell r="H316">
            <v>628.74144012047236</v>
          </cell>
          <cell r="I316">
            <v>3015.6620947927399</v>
          </cell>
          <cell r="J316">
            <v>0</v>
          </cell>
          <cell r="K316">
            <v>0</v>
          </cell>
          <cell r="L316">
            <v>0</v>
          </cell>
          <cell r="M316">
            <v>0</v>
          </cell>
          <cell r="N316">
            <v>0</v>
          </cell>
          <cell r="O316">
            <v>0</v>
          </cell>
          <cell r="P316">
            <v>0</v>
          </cell>
          <cell r="R316">
            <v>48.25</v>
          </cell>
          <cell r="S316">
            <v>0</v>
          </cell>
          <cell r="T316">
            <v>0</v>
          </cell>
          <cell r="U316">
            <v>0</v>
          </cell>
          <cell r="V316">
            <v>135.66999782040105</v>
          </cell>
          <cell r="X316">
            <v>0</v>
          </cell>
          <cell r="Y316">
            <v>0</v>
          </cell>
          <cell r="Z316">
            <v>0</v>
          </cell>
          <cell r="AA316">
            <v>0</v>
          </cell>
          <cell r="AB316">
            <v>38231</v>
          </cell>
          <cell r="AC316">
            <v>38595</v>
          </cell>
        </row>
        <row r="317">
          <cell r="A317">
            <v>264</v>
          </cell>
          <cell r="B317">
            <v>9359</v>
          </cell>
          <cell r="C317">
            <v>31758</v>
          </cell>
          <cell r="D317" t="str">
            <v>RLF STAFF</v>
          </cell>
          <cell r="E317" t="str">
            <v>VEGA, VICTOR</v>
          </cell>
          <cell r="F317">
            <v>0.59</v>
          </cell>
          <cell r="G317">
            <v>249.69</v>
          </cell>
          <cell r="H317">
            <v>34.630000000000003</v>
          </cell>
          <cell r="I317">
            <v>284.32</v>
          </cell>
          <cell r="J317">
            <v>0</v>
          </cell>
          <cell r="K317">
            <v>0</v>
          </cell>
          <cell r="L317">
            <v>0</v>
          </cell>
          <cell r="M317">
            <v>0</v>
          </cell>
          <cell r="N317">
            <v>0</v>
          </cell>
          <cell r="O317">
            <v>0</v>
          </cell>
          <cell r="P317">
            <v>0</v>
          </cell>
          <cell r="R317">
            <v>0</v>
          </cell>
          <cell r="S317">
            <v>0</v>
          </cell>
          <cell r="T317">
            <v>0</v>
          </cell>
          <cell r="U317">
            <v>0</v>
          </cell>
          <cell r="V317">
            <v>22.5</v>
          </cell>
          <cell r="X317">
            <v>0</v>
          </cell>
          <cell r="Y317">
            <v>0</v>
          </cell>
          <cell r="Z317">
            <v>0</v>
          </cell>
          <cell r="AA317">
            <v>0</v>
          </cell>
          <cell r="AB317">
            <v>38231</v>
          </cell>
          <cell r="AC317">
            <v>38595</v>
          </cell>
        </row>
        <row r="318">
          <cell r="A318">
            <v>264</v>
          </cell>
          <cell r="B318">
            <v>1209</v>
          </cell>
          <cell r="C318">
            <v>33609</v>
          </cell>
          <cell r="D318" t="str">
            <v>CASEWORKER I</v>
          </cell>
          <cell r="E318" t="str">
            <v>BENFORD, JULIA B</v>
          </cell>
          <cell r="F318">
            <v>0.85</v>
          </cell>
          <cell r="G318">
            <v>24174.48</v>
          </cell>
          <cell r="H318">
            <v>9952.61</v>
          </cell>
          <cell r="I318">
            <v>34127.089999999997</v>
          </cell>
          <cell r="J318">
            <v>0</v>
          </cell>
          <cell r="K318">
            <v>0</v>
          </cell>
          <cell r="L318">
            <v>0</v>
          </cell>
          <cell r="M318">
            <v>0</v>
          </cell>
          <cell r="N318">
            <v>0</v>
          </cell>
          <cell r="O318">
            <v>0</v>
          </cell>
          <cell r="P318">
            <v>0</v>
          </cell>
          <cell r="R318">
            <v>52.83</v>
          </cell>
          <cell r="S318">
            <v>0</v>
          </cell>
          <cell r="T318">
            <v>0</v>
          </cell>
          <cell r="U318">
            <v>0</v>
          </cell>
          <cell r="V318">
            <v>2125.0007999999998</v>
          </cell>
          <cell r="X318">
            <v>0</v>
          </cell>
          <cell r="Y318">
            <v>0</v>
          </cell>
          <cell r="Z318">
            <v>0</v>
          </cell>
          <cell r="AA318">
            <v>0</v>
          </cell>
          <cell r="AB318">
            <v>38231</v>
          </cell>
          <cell r="AC318">
            <v>38595</v>
          </cell>
        </row>
        <row r="319">
          <cell r="A319">
            <v>264</v>
          </cell>
          <cell r="B319">
            <v>9359</v>
          </cell>
          <cell r="C319">
            <v>33711</v>
          </cell>
          <cell r="D319" t="str">
            <v>RLF STAFF</v>
          </cell>
          <cell r="E319" t="str">
            <v>SOLORZANO, CARMEN</v>
          </cell>
          <cell r="F319">
            <v>0.59</v>
          </cell>
          <cell r="G319">
            <v>59.19</v>
          </cell>
          <cell r="H319">
            <v>6.96</v>
          </cell>
          <cell r="I319">
            <v>66.150000000000006</v>
          </cell>
          <cell r="J319">
            <v>0</v>
          </cell>
          <cell r="K319">
            <v>0</v>
          </cell>
          <cell r="L319">
            <v>0</v>
          </cell>
          <cell r="M319">
            <v>0</v>
          </cell>
          <cell r="N319">
            <v>0</v>
          </cell>
          <cell r="O319">
            <v>0</v>
          </cell>
          <cell r="P319">
            <v>0</v>
          </cell>
          <cell r="R319">
            <v>0</v>
          </cell>
          <cell r="S319">
            <v>0</v>
          </cell>
          <cell r="T319">
            <v>0</v>
          </cell>
          <cell r="U319">
            <v>0</v>
          </cell>
          <cell r="V319">
            <v>8</v>
          </cell>
          <cell r="X319">
            <v>0</v>
          </cell>
          <cell r="Y319">
            <v>0</v>
          </cell>
          <cell r="Z319">
            <v>0</v>
          </cell>
          <cell r="AA319">
            <v>0</v>
          </cell>
          <cell r="AB319">
            <v>38231</v>
          </cell>
          <cell r="AC319">
            <v>38595</v>
          </cell>
        </row>
        <row r="320">
          <cell r="A320">
            <v>264</v>
          </cell>
          <cell r="B320">
            <v>9359</v>
          </cell>
          <cell r="C320">
            <v>33076</v>
          </cell>
          <cell r="D320" t="str">
            <v>RLF STAFF</v>
          </cell>
          <cell r="E320" t="str">
            <v>THORN, SHARON</v>
          </cell>
          <cell r="F320">
            <v>0.59</v>
          </cell>
          <cell r="G320">
            <v>122.13</v>
          </cell>
          <cell r="H320">
            <v>17.05</v>
          </cell>
          <cell r="I320">
            <v>139.18</v>
          </cell>
          <cell r="J320">
            <v>0</v>
          </cell>
          <cell r="K320">
            <v>0</v>
          </cell>
          <cell r="L320">
            <v>0</v>
          </cell>
          <cell r="M320">
            <v>0</v>
          </cell>
          <cell r="N320">
            <v>0</v>
          </cell>
          <cell r="O320">
            <v>0</v>
          </cell>
          <cell r="P320">
            <v>0</v>
          </cell>
          <cell r="R320">
            <v>0</v>
          </cell>
          <cell r="S320">
            <v>0</v>
          </cell>
          <cell r="T320">
            <v>0</v>
          </cell>
          <cell r="U320">
            <v>0</v>
          </cell>
          <cell r="V320">
            <v>16.508600000000001</v>
          </cell>
          <cell r="X320">
            <v>0</v>
          </cell>
          <cell r="Y320">
            <v>0</v>
          </cell>
          <cell r="Z320">
            <v>0</v>
          </cell>
          <cell r="AA320">
            <v>0</v>
          </cell>
          <cell r="AB320">
            <v>38231</v>
          </cell>
          <cell r="AC320">
            <v>38595</v>
          </cell>
        </row>
        <row r="321">
          <cell r="A321">
            <v>264</v>
          </cell>
          <cell r="B321">
            <v>5449</v>
          </cell>
          <cell r="C321">
            <v>33028</v>
          </cell>
          <cell r="D321" t="str">
            <v>CASEWORKER</v>
          </cell>
          <cell r="E321" t="str">
            <v>LEWIS, GLORIA</v>
          </cell>
          <cell r="F321">
            <v>1</v>
          </cell>
          <cell r="G321">
            <v>21930.06</v>
          </cell>
          <cell r="H321">
            <v>7552.14</v>
          </cell>
          <cell r="I321">
            <v>29482.2</v>
          </cell>
          <cell r="J321">
            <v>0</v>
          </cell>
          <cell r="K321">
            <v>0</v>
          </cell>
          <cell r="L321">
            <v>0</v>
          </cell>
          <cell r="M321">
            <v>0</v>
          </cell>
          <cell r="N321">
            <v>0</v>
          </cell>
          <cell r="O321">
            <v>0</v>
          </cell>
          <cell r="P321">
            <v>0</v>
          </cell>
          <cell r="R321">
            <v>124.25</v>
          </cell>
          <cell r="S321">
            <v>0</v>
          </cell>
          <cell r="T321">
            <v>0</v>
          </cell>
          <cell r="U321">
            <v>0</v>
          </cell>
          <cell r="V321">
            <v>1759.0007000000001</v>
          </cell>
          <cell r="X321">
            <v>0</v>
          </cell>
          <cell r="Y321">
            <v>0</v>
          </cell>
          <cell r="Z321">
            <v>0</v>
          </cell>
          <cell r="AA321">
            <v>0</v>
          </cell>
          <cell r="AB321">
            <v>38231</v>
          </cell>
          <cell r="AC321">
            <v>38595</v>
          </cell>
        </row>
        <row r="322">
          <cell r="A322">
            <v>271</v>
          </cell>
          <cell r="B322">
            <v>-1</v>
          </cell>
          <cell r="C322">
            <v>680550</v>
          </cell>
          <cell r="D322" t="str">
            <v>Unknown</v>
          </cell>
          <cell r="E322" t="str">
            <v>SIERK-KLAAS, PRISCILLA</v>
          </cell>
          <cell r="F322">
            <v>0</v>
          </cell>
          <cell r="G322">
            <v>0</v>
          </cell>
          <cell r="H322">
            <v>0</v>
          </cell>
          <cell r="I322">
            <v>0</v>
          </cell>
          <cell r="J322">
            <v>0</v>
          </cell>
          <cell r="K322">
            <v>0</v>
          </cell>
          <cell r="L322">
            <v>0</v>
          </cell>
          <cell r="M322">
            <v>0</v>
          </cell>
          <cell r="N322">
            <v>0</v>
          </cell>
          <cell r="O322">
            <v>0</v>
          </cell>
          <cell r="P322">
            <v>0</v>
          </cell>
          <cell r="Q322">
            <v>0</v>
          </cell>
          <cell r="R322">
            <v>0.5</v>
          </cell>
          <cell r="S322">
            <v>0</v>
          </cell>
          <cell r="T322">
            <v>0</v>
          </cell>
          <cell r="U322">
            <v>0</v>
          </cell>
          <cell r="V322">
            <v>0</v>
          </cell>
          <cell r="W322">
            <v>0</v>
          </cell>
          <cell r="X322">
            <v>0</v>
          </cell>
          <cell r="Y322">
            <v>0</v>
          </cell>
          <cell r="Z322">
            <v>0</v>
          </cell>
          <cell r="AA322">
            <v>0</v>
          </cell>
          <cell r="AB322">
            <v>38231</v>
          </cell>
          <cell r="AC322">
            <v>38595</v>
          </cell>
        </row>
        <row r="323">
          <cell r="A323">
            <v>271</v>
          </cell>
          <cell r="B323">
            <v>-1</v>
          </cell>
          <cell r="C323">
            <v>33785</v>
          </cell>
          <cell r="D323" t="str">
            <v>Unknown</v>
          </cell>
          <cell r="E323" t="str">
            <v>RAMBY, DUSTIN S</v>
          </cell>
          <cell r="F323">
            <v>0</v>
          </cell>
          <cell r="G323">
            <v>104.63676527572004</v>
          </cell>
          <cell r="H323">
            <v>19.488650135946987</v>
          </cell>
          <cell r="I323">
            <v>124.12541541166702</v>
          </cell>
          <cell r="J323">
            <v>0</v>
          </cell>
          <cell r="K323">
            <v>0</v>
          </cell>
          <cell r="L323">
            <v>0</v>
          </cell>
          <cell r="M323">
            <v>0</v>
          </cell>
          <cell r="N323">
            <v>0</v>
          </cell>
          <cell r="O323">
            <v>0</v>
          </cell>
          <cell r="P323">
            <v>0</v>
          </cell>
          <cell r="Q323">
            <v>0</v>
          </cell>
          <cell r="R323">
            <v>3.58</v>
          </cell>
          <cell r="S323">
            <v>0</v>
          </cell>
          <cell r="T323">
            <v>0</v>
          </cell>
          <cell r="U323">
            <v>0</v>
          </cell>
          <cell r="V323">
            <v>8.0707063968349591</v>
          </cell>
          <cell r="W323">
            <v>0</v>
          </cell>
          <cell r="X323">
            <v>0</v>
          </cell>
          <cell r="Y323">
            <v>0</v>
          </cell>
          <cell r="Z323">
            <v>0</v>
          </cell>
          <cell r="AA323">
            <v>0</v>
          </cell>
          <cell r="AB323">
            <v>38231</v>
          </cell>
          <cell r="AC323">
            <v>38595</v>
          </cell>
        </row>
        <row r="324">
          <cell r="A324">
            <v>271</v>
          </cell>
          <cell r="B324">
            <v>-1</v>
          </cell>
          <cell r="C324">
            <v>680644</v>
          </cell>
          <cell r="D324" t="str">
            <v>Unknown</v>
          </cell>
          <cell r="E324" t="str">
            <v>HANNA, NANCY</v>
          </cell>
          <cell r="F324">
            <v>0</v>
          </cell>
          <cell r="G324">
            <v>0</v>
          </cell>
          <cell r="H324">
            <v>0</v>
          </cell>
          <cell r="I324">
            <v>0</v>
          </cell>
          <cell r="J324">
            <v>0</v>
          </cell>
          <cell r="K324">
            <v>0</v>
          </cell>
          <cell r="L324">
            <v>0</v>
          </cell>
          <cell r="M324">
            <v>0</v>
          </cell>
          <cell r="N324">
            <v>0</v>
          </cell>
          <cell r="O324">
            <v>0</v>
          </cell>
          <cell r="P324">
            <v>0</v>
          </cell>
          <cell r="Q324">
            <v>0</v>
          </cell>
          <cell r="R324">
            <v>4.1500000000000004</v>
          </cell>
          <cell r="S324">
            <v>0</v>
          </cell>
          <cell r="T324">
            <v>0</v>
          </cell>
          <cell r="U324">
            <v>0</v>
          </cell>
          <cell r="V324">
            <v>0</v>
          </cell>
          <cell r="W324">
            <v>0</v>
          </cell>
          <cell r="X324">
            <v>0</v>
          </cell>
          <cell r="Y324">
            <v>0</v>
          </cell>
          <cell r="Z324">
            <v>0</v>
          </cell>
          <cell r="AA324">
            <v>0</v>
          </cell>
          <cell r="AB324">
            <v>38231</v>
          </cell>
          <cell r="AC324">
            <v>38595</v>
          </cell>
        </row>
        <row r="325">
          <cell r="A325">
            <v>271</v>
          </cell>
          <cell r="B325">
            <v>-1</v>
          </cell>
          <cell r="C325">
            <v>33794</v>
          </cell>
          <cell r="D325" t="str">
            <v>Unknown</v>
          </cell>
          <cell r="E325" t="str">
            <v>DAVIS,  AUDREY L</v>
          </cell>
          <cell r="F325">
            <v>0</v>
          </cell>
          <cell r="G325">
            <v>1123.0860648291732</v>
          </cell>
          <cell r="H325">
            <v>209.26917057332076</v>
          </cell>
          <cell r="I325">
            <v>1332.3552354024939</v>
          </cell>
          <cell r="J325">
            <v>0</v>
          </cell>
          <cell r="K325">
            <v>0</v>
          </cell>
          <cell r="L325">
            <v>0</v>
          </cell>
          <cell r="M325">
            <v>0</v>
          </cell>
          <cell r="N325">
            <v>0</v>
          </cell>
          <cell r="O325">
            <v>0</v>
          </cell>
          <cell r="P325">
            <v>0</v>
          </cell>
          <cell r="Q325">
            <v>0</v>
          </cell>
          <cell r="R325">
            <v>25.88</v>
          </cell>
          <cell r="S325">
            <v>0</v>
          </cell>
          <cell r="T325">
            <v>0</v>
          </cell>
          <cell r="U325">
            <v>0</v>
          </cell>
          <cell r="V325">
            <v>60.220434052644158</v>
          </cell>
          <cell r="W325">
            <v>0</v>
          </cell>
          <cell r="X325">
            <v>0</v>
          </cell>
          <cell r="Y325">
            <v>0</v>
          </cell>
          <cell r="Z325">
            <v>0</v>
          </cell>
          <cell r="AA325">
            <v>0</v>
          </cell>
          <cell r="AB325">
            <v>38231</v>
          </cell>
          <cell r="AC325">
            <v>38595</v>
          </cell>
        </row>
        <row r="326">
          <cell r="A326">
            <v>271</v>
          </cell>
          <cell r="B326">
            <v>6006</v>
          </cell>
          <cell r="C326">
            <v>33702</v>
          </cell>
          <cell r="D326" t="str">
            <v>ACT SPECIALIST</v>
          </cell>
          <cell r="E326" t="str">
            <v>SCHMOKER, AMANDA E</v>
          </cell>
          <cell r="F326">
            <v>1</v>
          </cell>
          <cell r="G326">
            <v>33913.699999999997</v>
          </cell>
          <cell r="H326">
            <v>9372.2900000000009</v>
          </cell>
          <cell r="I326">
            <v>43285.99</v>
          </cell>
          <cell r="J326">
            <v>0</v>
          </cell>
          <cell r="K326">
            <v>0</v>
          </cell>
          <cell r="L326">
            <v>0</v>
          </cell>
          <cell r="M326">
            <v>0</v>
          </cell>
          <cell r="N326">
            <v>0</v>
          </cell>
          <cell r="O326">
            <v>0</v>
          </cell>
          <cell r="P326">
            <v>0</v>
          </cell>
          <cell r="R326">
            <v>926.05</v>
          </cell>
          <cell r="S326">
            <v>0</v>
          </cell>
          <cell r="T326">
            <v>0</v>
          </cell>
          <cell r="U326">
            <v>0</v>
          </cell>
          <cell r="V326">
            <v>2078.0007999999998</v>
          </cell>
          <cell r="X326">
            <v>0</v>
          </cell>
          <cell r="Y326">
            <v>0</v>
          </cell>
          <cell r="Z326">
            <v>0</v>
          </cell>
          <cell r="AA326">
            <v>0</v>
          </cell>
          <cell r="AB326">
            <v>38231</v>
          </cell>
          <cell r="AC326">
            <v>38595</v>
          </cell>
        </row>
        <row r="327">
          <cell r="A327">
            <v>271</v>
          </cell>
          <cell r="B327">
            <v>-1</v>
          </cell>
          <cell r="C327">
            <v>680587</v>
          </cell>
          <cell r="D327" t="str">
            <v>Unknown</v>
          </cell>
          <cell r="E327" t="str">
            <v>HAYAT, JABEEN</v>
          </cell>
          <cell r="F327">
            <v>0</v>
          </cell>
          <cell r="G327">
            <v>0</v>
          </cell>
          <cell r="H327">
            <v>0</v>
          </cell>
          <cell r="I327">
            <v>0</v>
          </cell>
          <cell r="J327">
            <v>0</v>
          </cell>
          <cell r="K327">
            <v>0</v>
          </cell>
          <cell r="L327">
            <v>0</v>
          </cell>
          <cell r="M327">
            <v>0</v>
          </cell>
          <cell r="N327">
            <v>0</v>
          </cell>
          <cell r="O327">
            <v>0</v>
          </cell>
          <cell r="P327">
            <v>0</v>
          </cell>
          <cell r="Q327">
            <v>0</v>
          </cell>
          <cell r="R327">
            <v>1.8</v>
          </cell>
          <cell r="S327">
            <v>0</v>
          </cell>
          <cell r="T327">
            <v>0</v>
          </cell>
          <cell r="U327">
            <v>0</v>
          </cell>
          <cell r="V327">
            <v>0</v>
          </cell>
          <cell r="W327">
            <v>0</v>
          </cell>
          <cell r="X327">
            <v>0</v>
          </cell>
          <cell r="Y327">
            <v>0</v>
          </cell>
          <cell r="Z327">
            <v>0</v>
          </cell>
          <cell r="AA327">
            <v>0</v>
          </cell>
          <cell r="AB327">
            <v>38231</v>
          </cell>
          <cell r="AC327">
            <v>38595</v>
          </cell>
        </row>
        <row r="328">
          <cell r="A328">
            <v>271</v>
          </cell>
          <cell r="B328">
            <v>-1</v>
          </cell>
          <cell r="C328">
            <v>680643</v>
          </cell>
          <cell r="D328" t="str">
            <v>Unknown</v>
          </cell>
          <cell r="E328" t="str">
            <v>NAEEM, NAHEED</v>
          </cell>
          <cell r="F328">
            <v>0</v>
          </cell>
          <cell r="G328">
            <v>0</v>
          </cell>
          <cell r="H328">
            <v>0</v>
          </cell>
          <cell r="I328">
            <v>0</v>
          </cell>
          <cell r="J328">
            <v>0</v>
          </cell>
          <cell r="K328">
            <v>0</v>
          </cell>
          <cell r="L328">
            <v>0</v>
          </cell>
          <cell r="M328">
            <v>0</v>
          </cell>
          <cell r="N328">
            <v>0</v>
          </cell>
          <cell r="O328">
            <v>0</v>
          </cell>
          <cell r="P328">
            <v>0</v>
          </cell>
          <cell r="Q328">
            <v>0</v>
          </cell>
          <cell r="R328">
            <v>16.52</v>
          </cell>
          <cell r="S328">
            <v>0</v>
          </cell>
          <cell r="T328">
            <v>0</v>
          </cell>
          <cell r="U328">
            <v>0</v>
          </cell>
          <cell r="V328">
            <v>0</v>
          </cell>
          <cell r="W328">
            <v>0</v>
          </cell>
          <cell r="X328">
            <v>0</v>
          </cell>
          <cell r="Y328">
            <v>0</v>
          </cell>
          <cell r="Z328">
            <v>0</v>
          </cell>
          <cell r="AA328">
            <v>0</v>
          </cell>
          <cell r="AB328">
            <v>38231</v>
          </cell>
          <cell r="AC328">
            <v>38595</v>
          </cell>
        </row>
        <row r="329">
          <cell r="A329">
            <v>271</v>
          </cell>
          <cell r="B329">
            <v>-1</v>
          </cell>
          <cell r="C329">
            <v>33669</v>
          </cell>
          <cell r="D329" t="str">
            <v>Unknown</v>
          </cell>
          <cell r="E329" t="str">
            <v>KHAN, GHULAM M</v>
          </cell>
          <cell r="F329">
            <v>0</v>
          </cell>
          <cell r="G329">
            <v>84.165843635037902</v>
          </cell>
          <cell r="H329">
            <v>13.998170964106977</v>
          </cell>
          <cell r="I329">
            <v>98.164014599144878</v>
          </cell>
          <cell r="J329">
            <v>0</v>
          </cell>
          <cell r="K329">
            <v>0</v>
          </cell>
          <cell r="L329">
            <v>0</v>
          </cell>
          <cell r="M329">
            <v>0</v>
          </cell>
          <cell r="N329">
            <v>0</v>
          </cell>
          <cell r="O329">
            <v>0</v>
          </cell>
          <cell r="P329">
            <v>0</v>
          </cell>
          <cell r="Q329">
            <v>0</v>
          </cell>
          <cell r="R329">
            <v>0.75</v>
          </cell>
          <cell r="S329">
            <v>0</v>
          </cell>
          <cell r="T329">
            <v>0</v>
          </cell>
          <cell r="U329">
            <v>0</v>
          </cell>
          <cell r="V329">
            <v>1.2925468133761964</v>
          </cell>
          <cell r="W329">
            <v>0</v>
          </cell>
          <cell r="X329">
            <v>0</v>
          </cell>
          <cell r="Y329">
            <v>0</v>
          </cell>
          <cell r="Z329">
            <v>0</v>
          </cell>
          <cell r="AA329">
            <v>0</v>
          </cell>
          <cell r="AB329">
            <v>38231</v>
          </cell>
          <cell r="AC329">
            <v>38595</v>
          </cell>
        </row>
        <row r="330">
          <cell r="A330">
            <v>271</v>
          </cell>
          <cell r="B330">
            <v>5526</v>
          </cell>
          <cell r="C330">
            <v>33569</v>
          </cell>
          <cell r="D330" t="str">
            <v>LVN II</v>
          </cell>
          <cell r="E330" t="str">
            <v>RECIO, BEN</v>
          </cell>
          <cell r="F330">
            <v>1</v>
          </cell>
          <cell r="G330">
            <v>35940.25</v>
          </cell>
          <cell r="H330">
            <v>10015.57</v>
          </cell>
          <cell r="I330">
            <v>45955.82</v>
          </cell>
          <cell r="J330">
            <v>0</v>
          </cell>
          <cell r="K330">
            <v>0</v>
          </cell>
          <cell r="L330">
            <v>0</v>
          </cell>
          <cell r="M330">
            <v>0</v>
          </cell>
          <cell r="N330">
            <v>0</v>
          </cell>
          <cell r="O330">
            <v>0</v>
          </cell>
          <cell r="P330">
            <v>0</v>
          </cell>
          <cell r="R330">
            <v>1064.42</v>
          </cell>
          <cell r="S330">
            <v>0</v>
          </cell>
          <cell r="T330">
            <v>0</v>
          </cell>
          <cell r="U330">
            <v>0</v>
          </cell>
          <cell r="V330">
            <v>2080.0007999999998</v>
          </cell>
          <cell r="X330">
            <v>0</v>
          </cell>
          <cell r="Y330">
            <v>0</v>
          </cell>
          <cell r="Z330">
            <v>0</v>
          </cell>
          <cell r="AA330">
            <v>0</v>
          </cell>
          <cell r="AB330">
            <v>38231</v>
          </cell>
          <cell r="AC330">
            <v>38595</v>
          </cell>
        </row>
        <row r="331">
          <cell r="A331">
            <v>271</v>
          </cell>
          <cell r="B331">
            <v>-1</v>
          </cell>
          <cell r="C331">
            <v>33224</v>
          </cell>
          <cell r="D331" t="str">
            <v>Unknown</v>
          </cell>
          <cell r="E331" t="str">
            <v>METCALFE, RICHARD</v>
          </cell>
          <cell r="F331">
            <v>0</v>
          </cell>
          <cell r="G331">
            <v>39.895154960443897</v>
          </cell>
          <cell r="H331">
            <v>9.345711776682883</v>
          </cell>
          <cell r="I331">
            <v>49.24086673712678</v>
          </cell>
          <cell r="J331">
            <v>0</v>
          </cell>
          <cell r="K331">
            <v>0</v>
          </cell>
          <cell r="L331">
            <v>0</v>
          </cell>
          <cell r="M331">
            <v>0</v>
          </cell>
          <cell r="N331">
            <v>0</v>
          </cell>
          <cell r="O331">
            <v>0</v>
          </cell>
          <cell r="P331">
            <v>0</v>
          </cell>
          <cell r="Q331">
            <v>0</v>
          </cell>
          <cell r="R331">
            <v>1.25</v>
          </cell>
          <cell r="S331">
            <v>0</v>
          </cell>
          <cell r="T331">
            <v>0</v>
          </cell>
          <cell r="U331">
            <v>0</v>
          </cell>
          <cell r="V331">
            <v>2.020548190055798</v>
          </cell>
          <cell r="W331">
            <v>0</v>
          </cell>
          <cell r="X331">
            <v>0</v>
          </cell>
          <cell r="Y331">
            <v>0</v>
          </cell>
          <cell r="Z331">
            <v>0</v>
          </cell>
          <cell r="AA331">
            <v>0</v>
          </cell>
          <cell r="AB331">
            <v>38231</v>
          </cell>
          <cell r="AC331">
            <v>38595</v>
          </cell>
        </row>
        <row r="332">
          <cell r="A332">
            <v>271</v>
          </cell>
          <cell r="B332">
            <v>5525</v>
          </cell>
          <cell r="C332">
            <v>33618</v>
          </cell>
          <cell r="D332" t="str">
            <v>ACT SPECIALIST</v>
          </cell>
          <cell r="E332" t="str">
            <v>COLLINS, CHRISTOPHER</v>
          </cell>
          <cell r="F332">
            <v>1</v>
          </cell>
          <cell r="G332">
            <v>14903.214821357466</v>
          </cell>
          <cell r="H332">
            <v>5512.7605285067866</v>
          </cell>
          <cell r="I332">
            <v>20415.975349864253</v>
          </cell>
          <cell r="J332">
            <v>0</v>
          </cell>
          <cell r="K332">
            <v>0</v>
          </cell>
          <cell r="L332">
            <v>0</v>
          </cell>
          <cell r="M332">
            <v>0</v>
          </cell>
          <cell r="N332">
            <v>0</v>
          </cell>
          <cell r="O332">
            <v>0</v>
          </cell>
          <cell r="P332">
            <v>0</v>
          </cell>
          <cell r="R332">
            <v>270.08</v>
          </cell>
          <cell r="S332">
            <v>0</v>
          </cell>
          <cell r="T332">
            <v>0</v>
          </cell>
          <cell r="U332">
            <v>0</v>
          </cell>
          <cell r="V332">
            <v>1077.596322635294</v>
          </cell>
          <cell r="X332">
            <v>0</v>
          </cell>
          <cell r="Y332">
            <v>0</v>
          </cell>
          <cell r="Z332">
            <v>0</v>
          </cell>
          <cell r="AA332">
            <v>0</v>
          </cell>
          <cell r="AB332">
            <v>38231</v>
          </cell>
          <cell r="AC332">
            <v>38595</v>
          </cell>
        </row>
        <row r="333">
          <cell r="A333">
            <v>271</v>
          </cell>
          <cell r="B333">
            <v>5527</v>
          </cell>
          <cell r="C333">
            <v>33566</v>
          </cell>
          <cell r="D333" t="str">
            <v>ACT SPECIALIST, LEAD</v>
          </cell>
          <cell r="E333" t="str">
            <v>DORRIER, KAREN R</v>
          </cell>
          <cell r="F333">
            <v>1</v>
          </cell>
          <cell r="G333">
            <v>34973.29</v>
          </cell>
          <cell r="H333">
            <v>9867.94</v>
          </cell>
          <cell r="I333">
            <v>44841.23</v>
          </cell>
          <cell r="J333">
            <v>0</v>
          </cell>
          <cell r="K333">
            <v>0</v>
          </cell>
          <cell r="L333">
            <v>0</v>
          </cell>
          <cell r="M333">
            <v>0</v>
          </cell>
          <cell r="N333">
            <v>0</v>
          </cell>
          <cell r="O333">
            <v>0</v>
          </cell>
          <cell r="P333">
            <v>0</v>
          </cell>
          <cell r="R333">
            <v>926.97</v>
          </cell>
          <cell r="S333">
            <v>0</v>
          </cell>
          <cell r="T333">
            <v>0</v>
          </cell>
          <cell r="U333">
            <v>0</v>
          </cell>
          <cell r="V333">
            <v>2080.0007999999998</v>
          </cell>
          <cell r="X333">
            <v>0</v>
          </cell>
          <cell r="Y333">
            <v>0</v>
          </cell>
          <cell r="Z333">
            <v>0</v>
          </cell>
          <cell r="AA333">
            <v>0</v>
          </cell>
          <cell r="AB333">
            <v>38231</v>
          </cell>
          <cell r="AC333">
            <v>38595</v>
          </cell>
        </row>
        <row r="334">
          <cell r="A334">
            <v>271</v>
          </cell>
          <cell r="B334">
            <v>5814</v>
          </cell>
          <cell r="C334">
            <v>32216</v>
          </cell>
          <cell r="D334" t="str">
            <v>ACT SPECIALIST</v>
          </cell>
          <cell r="E334" t="str">
            <v>SHELBY, SHEILA</v>
          </cell>
          <cell r="F334">
            <v>1</v>
          </cell>
          <cell r="G334">
            <v>29568.14290472327</v>
          </cell>
          <cell r="H334">
            <v>9186.4808297277796</v>
          </cell>
          <cell r="I334">
            <v>38754.623734451052</v>
          </cell>
          <cell r="J334">
            <v>0</v>
          </cell>
          <cell r="K334">
            <v>0</v>
          </cell>
          <cell r="L334">
            <v>0</v>
          </cell>
          <cell r="M334">
            <v>0</v>
          </cell>
          <cell r="N334">
            <v>0</v>
          </cell>
          <cell r="O334">
            <v>0</v>
          </cell>
          <cell r="P334">
            <v>0</v>
          </cell>
          <cell r="R334">
            <v>634.16999999999996</v>
          </cell>
          <cell r="S334">
            <v>0</v>
          </cell>
          <cell r="T334">
            <v>0</v>
          </cell>
          <cell r="U334">
            <v>0</v>
          </cell>
          <cell r="V334">
            <v>1981.6629219037318</v>
          </cell>
          <cell r="X334">
            <v>0</v>
          </cell>
          <cell r="Y334">
            <v>0</v>
          </cell>
          <cell r="Z334">
            <v>0</v>
          </cell>
          <cell r="AA334">
            <v>0</v>
          </cell>
          <cell r="AB334">
            <v>38231</v>
          </cell>
          <cell r="AC334">
            <v>38595</v>
          </cell>
        </row>
        <row r="335">
          <cell r="A335">
            <v>271</v>
          </cell>
          <cell r="B335">
            <v>5425</v>
          </cell>
          <cell r="C335">
            <v>27154</v>
          </cell>
          <cell r="D335" t="str">
            <v>ACT SPECIALIST</v>
          </cell>
          <cell r="E335" t="str">
            <v>CHAMRAD, WOODY</v>
          </cell>
          <cell r="F335">
            <v>1</v>
          </cell>
          <cell r="G335">
            <v>33351.879999999997</v>
          </cell>
          <cell r="H335">
            <v>9620.5499999999993</v>
          </cell>
          <cell r="I335">
            <v>42972.43</v>
          </cell>
          <cell r="J335">
            <v>0</v>
          </cell>
          <cell r="K335">
            <v>0</v>
          </cell>
          <cell r="L335">
            <v>0</v>
          </cell>
          <cell r="M335">
            <v>0</v>
          </cell>
          <cell r="N335">
            <v>0</v>
          </cell>
          <cell r="O335">
            <v>0</v>
          </cell>
          <cell r="P335">
            <v>0</v>
          </cell>
          <cell r="R335">
            <v>1214.73</v>
          </cell>
          <cell r="S335">
            <v>0</v>
          </cell>
          <cell r="T335">
            <v>0</v>
          </cell>
          <cell r="U335">
            <v>0</v>
          </cell>
          <cell r="V335">
            <v>2080.0007999999998</v>
          </cell>
          <cell r="X335">
            <v>0</v>
          </cell>
          <cell r="Y335">
            <v>0</v>
          </cell>
          <cell r="Z335">
            <v>0</v>
          </cell>
          <cell r="AA335">
            <v>0</v>
          </cell>
          <cell r="AB335">
            <v>38231</v>
          </cell>
          <cell r="AC335">
            <v>38595</v>
          </cell>
        </row>
        <row r="336">
          <cell r="A336">
            <v>271</v>
          </cell>
          <cell r="B336">
            <v>4896</v>
          </cell>
          <cell r="C336">
            <v>30066</v>
          </cell>
          <cell r="D336" t="str">
            <v>ASSOC MEDICAL DIR</v>
          </cell>
          <cell r="E336" t="str">
            <v>BACH, RUSSELL MD</v>
          </cell>
          <cell r="F336">
            <v>0.4</v>
          </cell>
          <cell r="G336">
            <v>30508.107750652591</v>
          </cell>
          <cell r="H336">
            <v>5703.8408037957024</v>
          </cell>
          <cell r="I336">
            <v>36211.948554448296</v>
          </cell>
          <cell r="J336">
            <v>0</v>
          </cell>
          <cell r="K336">
            <v>0</v>
          </cell>
          <cell r="L336">
            <v>0</v>
          </cell>
          <cell r="M336">
            <v>0</v>
          </cell>
          <cell r="N336">
            <v>0</v>
          </cell>
          <cell r="O336">
            <v>0</v>
          </cell>
          <cell r="P336">
            <v>0</v>
          </cell>
          <cell r="R336">
            <v>213.9</v>
          </cell>
          <cell r="S336">
            <v>0</v>
          </cell>
          <cell r="T336">
            <v>0</v>
          </cell>
          <cell r="U336">
            <v>0</v>
          </cell>
          <cell r="V336">
            <v>474.77965439739944</v>
          </cell>
          <cell r="X336">
            <v>0</v>
          </cell>
          <cell r="Y336">
            <v>0</v>
          </cell>
          <cell r="Z336">
            <v>0</v>
          </cell>
          <cell r="AA336">
            <v>0</v>
          </cell>
          <cell r="AB336">
            <v>38231</v>
          </cell>
          <cell r="AC336">
            <v>38595</v>
          </cell>
        </row>
        <row r="337">
          <cell r="A337">
            <v>271</v>
          </cell>
          <cell r="B337">
            <v>-1</v>
          </cell>
          <cell r="C337">
            <v>33713</v>
          </cell>
          <cell r="D337" t="str">
            <v>Unknown</v>
          </cell>
          <cell r="E337" t="str">
            <v>BENNETT, PAMELA A</v>
          </cell>
          <cell r="F337">
            <v>0</v>
          </cell>
          <cell r="G337">
            <v>8.1590110942613361</v>
          </cell>
          <cell r="H337">
            <v>2.6488197382073664</v>
          </cell>
          <cell r="I337">
            <v>10.807830832468703</v>
          </cell>
          <cell r="J337">
            <v>0</v>
          </cell>
          <cell r="K337">
            <v>0</v>
          </cell>
          <cell r="L337">
            <v>0</v>
          </cell>
          <cell r="M337">
            <v>0</v>
          </cell>
          <cell r="N337">
            <v>0</v>
          </cell>
          <cell r="O337">
            <v>0</v>
          </cell>
          <cell r="P337">
            <v>0</v>
          </cell>
          <cell r="Q337">
            <v>0</v>
          </cell>
          <cell r="R337">
            <v>0.25</v>
          </cell>
          <cell r="S337">
            <v>0</v>
          </cell>
          <cell r="T337">
            <v>0</v>
          </cell>
          <cell r="U337">
            <v>0</v>
          </cell>
          <cell r="V337">
            <v>0.52450085800941959</v>
          </cell>
          <cell r="W337">
            <v>0</v>
          </cell>
          <cell r="X337">
            <v>0</v>
          </cell>
          <cell r="Y337">
            <v>0</v>
          </cell>
          <cell r="Z337">
            <v>0</v>
          </cell>
          <cell r="AA337">
            <v>0</v>
          </cell>
          <cell r="AB337">
            <v>38231</v>
          </cell>
          <cell r="AC337">
            <v>38595</v>
          </cell>
        </row>
        <row r="338">
          <cell r="A338">
            <v>271</v>
          </cell>
          <cell r="B338">
            <v>5524</v>
          </cell>
          <cell r="C338">
            <v>31571</v>
          </cell>
          <cell r="D338" t="str">
            <v>SUPR TEAM MANAGER</v>
          </cell>
          <cell r="E338" t="str">
            <v>GLOVER, MONIQUE</v>
          </cell>
          <cell r="F338">
            <v>1</v>
          </cell>
          <cell r="G338">
            <v>161.80268034702371</v>
          </cell>
          <cell r="H338">
            <v>47.843292454242025</v>
          </cell>
          <cell r="I338">
            <v>209.64597280126574</v>
          </cell>
          <cell r="J338">
            <v>0</v>
          </cell>
          <cell r="K338">
            <v>0</v>
          </cell>
          <cell r="L338">
            <v>0</v>
          </cell>
          <cell r="M338">
            <v>0</v>
          </cell>
          <cell r="N338">
            <v>0</v>
          </cell>
          <cell r="O338">
            <v>0</v>
          </cell>
          <cell r="P338">
            <v>0</v>
          </cell>
          <cell r="R338">
            <v>8.9</v>
          </cell>
          <cell r="S338">
            <v>0</v>
          </cell>
          <cell r="T338">
            <v>0</v>
          </cell>
          <cell r="U338">
            <v>0</v>
          </cell>
          <cell r="V338">
            <v>7.6753875968992249</v>
          </cell>
          <cell r="X338">
            <v>0</v>
          </cell>
          <cell r="Y338">
            <v>0</v>
          </cell>
          <cell r="Z338">
            <v>0</v>
          </cell>
          <cell r="AA338">
            <v>0</v>
          </cell>
          <cell r="AB338">
            <v>38231</v>
          </cell>
          <cell r="AC338">
            <v>38595</v>
          </cell>
        </row>
        <row r="339">
          <cell r="A339">
            <v>271</v>
          </cell>
          <cell r="B339">
            <v>5494</v>
          </cell>
          <cell r="C339">
            <v>33216</v>
          </cell>
          <cell r="D339" t="str">
            <v>ACT SPECIALIST</v>
          </cell>
          <cell r="E339" t="str">
            <v>BRANDIMARTE, DANI MITCHELL</v>
          </cell>
          <cell r="F339">
            <v>1</v>
          </cell>
          <cell r="G339">
            <v>27288.21122211745</v>
          </cell>
          <cell r="H339">
            <v>9844.1067779800997</v>
          </cell>
          <cell r="I339">
            <v>37132.318000097548</v>
          </cell>
          <cell r="J339">
            <v>0</v>
          </cell>
          <cell r="K339">
            <v>0</v>
          </cell>
          <cell r="L339">
            <v>0</v>
          </cell>
          <cell r="M339">
            <v>0</v>
          </cell>
          <cell r="N339">
            <v>0</v>
          </cell>
          <cell r="O339">
            <v>0</v>
          </cell>
          <cell r="P339">
            <v>0</v>
          </cell>
          <cell r="R339">
            <v>605.65</v>
          </cell>
          <cell r="S339">
            <v>0</v>
          </cell>
          <cell r="T339">
            <v>0</v>
          </cell>
          <cell r="U339">
            <v>0</v>
          </cell>
          <cell r="V339">
            <v>1936.2416236099371</v>
          </cell>
          <cell r="X339">
            <v>0</v>
          </cell>
          <cell r="Y339">
            <v>0</v>
          </cell>
          <cell r="Z339">
            <v>0</v>
          </cell>
          <cell r="AA339">
            <v>0</v>
          </cell>
          <cell r="AB339">
            <v>38231</v>
          </cell>
          <cell r="AC339">
            <v>38595</v>
          </cell>
        </row>
        <row r="340">
          <cell r="A340">
            <v>271</v>
          </cell>
          <cell r="B340">
            <v>5937</v>
          </cell>
          <cell r="C340">
            <v>33483</v>
          </cell>
          <cell r="D340" t="str">
            <v>ACT SPECIALIST</v>
          </cell>
          <cell r="E340" t="str">
            <v>VEAL, TEREKIA</v>
          </cell>
          <cell r="F340">
            <v>1</v>
          </cell>
          <cell r="G340">
            <v>32142.041619459815</v>
          </cell>
          <cell r="H340">
            <v>9577.0566350736881</v>
          </cell>
          <cell r="I340">
            <v>41719.098254533499</v>
          </cell>
          <cell r="J340">
            <v>0</v>
          </cell>
          <cell r="K340">
            <v>0</v>
          </cell>
          <cell r="L340">
            <v>0</v>
          </cell>
          <cell r="M340">
            <v>0</v>
          </cell>
          <cell r="N340">
            <v>0</v>
          </cell>
          <cell r="O340">
            <v>0</v>
          </cell>
          <cell r="P340">
            <v>0</v>
          </cell>
          <cell r="R340">
            <v>911.48</v>
          </cell>
          <cell r="S340">
            <v>0</v>
          </cell>
          <cell r="T340">
            <v>0</v>
          </cell>
          <cell r="U340">
            <v>0</v>
          </cell>
          <cell r="V340">
            <v>2077.3342784024544</v>
          </cell>
          <cell r="X340">
            <v>0</v>
          </cell>
          <cell r="Y340">
            <v>0</v>
          </cell>
          <cell r="Z340">
            <v>0</v>
          </cell>
          <cell r="AA340">
            <v>0</v>
          </cell>
          <cell r="AB340">
            <v>38231</v>
          </cell>
          <cell r="AC340">
            <v>38595</v>
          </cell>
        </row>
        <row r="341">
          <cell r="A341">
            <v>271</v>
          </cell>
          <cell r="B341">
            <v>-1</v>
          </cell>
          <cell r="C341">
            <v>31774</v>
          </cell>
          <cell r="D341" t="str">
            <v>Unknown</v>
          </cell>
          <cell r="E341" t="str">
            <v>LODWICK, GWILYM  MD</v>
          </cell>
          <cell r="F341">
            <v>0</v>
          </cell>
          <cell r="G341">
            <v>60.845403366332846</v>
          </cell>
          <cell r="H341">
            <v>10.767607184573848</v>
          </cell>
          <cell r="I341">
            <v>71.613010550906694</v>
          </cell>
          <cell r="J341">
            <v>0</v>
          </cell>
          <cell r="K341">
            <v>0</v>
          </cell>
          <cell r="L341">
            <v>0</v>
          </cell>
          <cell r="M341">
            <v>0</v>
          </cell>
          <cell r="N341">
            <v>0</v>
          </cell>
          <cell r="O341">
            <v>0</v>
          </cell>
          <cell r="P341">
            <v>0</v>
          </cell>
          <cell r="Q341">
            <v>0</v>
          </cell>
          <cell r="R341">
            <v>0.5</v>
          </cell>
          <cell r="S341">
            <v>0</v>
          </cell>
          <cell r="T341">
            <v>0</v>
          </cell>
          <cell r="U341">
            <v>0</v>
          </cell>
          <cell r="V341">
            <v>0.99573023380502856</v>
          </cell>
          <cell r="W341">
            <v>0</v>
          </cell>
          <cell r="X341">
            <v>0</v>
          </cell>
          <cell r="Y341">
            <v>0</v>
          </cell>
          <cell r="Z341">
            <v>0</v>
          </cell>
          <cell r="AA341">
            <v>0</v>
          </cell>
          <cell r="AB341">
            <v>38231</v>
          </cell>
          <cell r="AC341">
            <v>38595</v>
          </cell>
        </row>
        <row r="342">
          <cell r="A342">
            <v>271</v>
          </cell>
          <cell r="B342">
            <v>5529</v>
          </cell>
          <cell r="C342">
            <v>67202</v>
          </cell>
          <cell r="D342" t="str">
            <v>RN</v>
          </cell>
          <cell r="E342" t="str">
            <v>CHAPMOND, JOAN C.</v>
          </cell>
          <cell r="F342">
            <v>1</v>
          </cell>
          <cell r="G342">
            <v>42424.338758054299</v>
          </cell>
          <cell r="H342">
            <v>11560.973295122574</v>
          </cell>
          <cell r="I342">
            <v>53985.312053176873</v>
          </cell>
          <cell r="J342">
            <v>0</v>
          </cell>
          <cell r="K342">
            <v>0</v>
          </cell>
          <cell r="L342">
            <v>0</v>
          </cell>
          <cell r="M342">
            <v>0</v>
          </cell>
          <cell r="N342">
            <v>0</v>
          </cell>
          <cell r="O342">
            <v>0</v>
          </cell>
          <cell r="P342">
            <v>0</v>
          </cell>
          <cell r="R342">
            <v>1212.1099999999999</v>
          </cell>
          <cell r="S342">
            <v>0</v>
          </cell>
          <cell r="T342">
            <v>0</v>
          </cell>
          <cell r="U342">
            <v>0</v>
          </cell>
          <cell r="V342">
            <v>2074.7288651881599</v>
          </cell>
          <cell r="X342">
            <v>0</v>
          </cell>
          <cell r="Y342">
            <v>0</v>
          </cell>
          <cell r="Z342">
            <v>0</v>
          </cell>
          <cell r="AA342">
            <v>0</v>
          </cell>
          <cell r="AB342">
            <v>38231</v>
          </cell>
          <cell r="AC342">
            <v>38595</v>
          </cell>
        </row>
        <row r="343">
          <cell r="A343">
            <v>271</v>
          </cell>
          <cell r="B343">
            <v>5525</v>
          </cell>
          <cell r="C343">
            <v>33822</v>
          </cell>
          <cell r="D343" t="str">
            <v>ACT SPECIALIST</v>
          </cell>
          <cell r="E343" t="str">
            <v>WINES, LORA DIANE</v>
          </cell>
          <cell r="F343">
            <v>1</v>
          </cell>
          <cell r="G343">
            <v>15570.17</v>
          </cell>
          <cell r="H343">
            <v>1869.34</v>
          </cell>
          <cell r="I343">
            <v>17439.509999999998</v>
          </cell>
          <cell r="J343">
            <v>0</v>
          </cell>
          <cell r="K343">
            <v>0</v>
          </cell>
          <cell r="L343">
            <v>0</v>
          </cell>
          <cell r="M343">
            <v>0</v>
          </cell>
          <cell r="N343">
            <v>0</v>
          </cell>
          <cell r="O343">
            <v>0</v>
          </cell>
          <cell r="P343">
            <v>0</v>
          </cell>
          <cell r="R343">
            <v>349.23</v>
          </cell>
          <cell r="S343">
            <v>0</v>
          </cell>
          <cell r="T343">
            <v>0</v>
          </cell>
          <cell r="U343">
            <v>0</v>
          </cell>
          <cell r="V343">
            <v>779.39419999999996</v>
          </cell>
          <cell r="X343">
            <v>0</v>
          </cell>
          <cell r="Y343">
            <v>0</v>
          </cell>
          <cell r="Z343">
            <v>0</v>
          </cell>
          <cell r="AA343">
            <v>0</v>
          </cell>
          <cell r="AB343">
            <v>38231</v>
          </cell>
          <cell r="AC343">
            <v>38595</v>
          </cell>
        </row>
        <row r="344">
          <cell r="A344">
            <v>273</v>
          </cell>
          <cell r="B344">
            <v>-1</v>
          </cell>
          <cell r="C344">
            <v>33724</v>
          </cell>
          <cell r="D344" t="str">
            <v>Unknown</v>
          </cell>
          <cell r="E344" t="str">
            <v>CASEY, SHANA</v>
          </cell>
          <cell r="F344">
            <v>0</v>
          </cell>
          <cell r="G344">
            <v>4289.3348391218415</v>
          </cell>
          <cell r="H344">
            <v>1356.3067860669044</v>
          </cell>
          <cell r="I344">
            <v>5645.6416251887458</v>
          </cell>
          <cell r="J344">
            <v>0</v>
          </cell>
          <cell r="K344">
            <v>0</v>
          </cell>
          <cell r="L344">
            <v>0</v>
          </cell>
          <cell r="M344">
            <v>0</v>
          </cell>
          <cell r="N344">
            <v>0</v>
          </cell>
          <cell r="O344">
            <v>0</v>
          </cell>
          <cell r="P344">
            <v>0</v>
          </cell>
          <cell r="Q344">
            <v>0</v>
          </cell>
          <cell r="R344">
            <v>106.47</v>
          </cell>
          <cell r="S344">
            <v>0</v>
          </cell>
          <cell r="T344">
            <v>0</v>
          </cell>
          <cell r="U344">
            <v>0</v>
          </cell>
          <cell r="V344">
            <v>321.54966485073697</v>
          </cell>
          <cell r="W344">
            <v>0</v>
          </cell>
          <cell r="X344">
            <v>0</v>
          </cell>
          <cell r="Y344">
            <v>0</v>
          </cell>
          <cell r="Z344">
            <v>0</v>
          </cell>
          <cell r="AA344">
            <v>0</v>
          </cell>
          <cell r="AB344">
            <v>38231</v>
          </cell>
          <cell r="AC344">
            <v>38595</v>
          </cell>
        </row>
        <row r="345">
          <cell r="A345">
            <v>273</v>
          </cell>
          <cell r="B345">
            <v>-1</v>
          </cell>
          <cell r="C345">
            <v>33784</v>
          </cell>
          <cell r="D345" t="str">
            <v>Unknown</v>
          </cell>
          <cell r="E345" t="str">
            <v>CRISSY, NICOLE K</v>
          </cell>
          <cell r="F345">
            <v>0</v>
          </cell>
          <cell r="G345">
            <v>1504.170842140026</v>
          </cell>
          <cell r="H345">
            <v>299.82854029062082</v>
          </cell>
          <cell r="I345">
            <v>1803.9993824306468</v>
          </cell>
          <cell r="J345">
            <v>0</v>
          </cell>
          <cell r="K345">
            <v>0</v>
          </cell>
          <cell r="L345">
            <v>0</v>
          </cell>
          <cell r="M345">
            <v>0</v>
          </cell>
          <cell r="N345">
            <v>0</v>
          </cell>
          <cell r="O345">
            <v>0</v>
          </cell>
          <cell r="P345">
            <v>0</v>
          </cell>
          <cell r="Q345">
            <v>0</v>
          </cell>
          <cell r="R345">
            <v>46.2</v>
          </cell>
          <cell r="S345">
            <v>0</v>
          </cell>
          <cell r="T345">
            <v>0</v>
          </cell>
          <cell r="U345">
            <v>0</v>
          </cell>
          <cell r="V345">
            <v>116.60506951783354</v>
          </cell>
          <cell r="W345">
            <v>0</v>
          </cell>
          <cell r="X345">
            <v>0</v>
          </cell>
          <cell r="Y345">
            <v>0</v>
          </cell>
          <cell r="Z345">
            <v>0</v>
          </cell>
          <cell r="AA345">
            <v>0</v>
          </cell>
          <cell r="AB345">
            <v>38231</v>
          </cell>
          <cell r="AC345">
            <v>38595</v>
          </cell>
        </row>
        <row r="346">
          <cell r="A346">
            <v>273</v>
          </cell>
          <cell r="B346">
            <v>-1</v>
          </cell>
          <cell r="C346">
            <v>33794</v>
          </cell>
          <cell r="D346" t="str">
            <v>Unknown</v>
          </cell>
          <cell r="E346" t="str">
            <v>DAVIS,  AUDREY L</v>
          </cell>
          <cell r="F346">
            <v>0</v>
          </cell>
          <cell r="G346">
            <v>50.339251746593547</v>
          </cell>
          <cell r="H346">
            <v>9.3799164553729568</v>
          </cell>
          <cell r="I346">
            <v>59.719168201966504</v>
          </cell>
          <cell r="J346">
            <v>0</v>
          </cell>
          <cell r="K346">
            <v>0</v>
          </cell>
          <cell r="L346">
            <v>0</v>
          </cell>
          <cell r="M346">
            <v>0</v>
          </cell>
          <cell r="N346">
            <v>0</v>
          </cell>
          <cell r="O346">
            <v>0</v>
          </cell>
          <cell r="P346">
            <v>0</v>
          </cell>
          <cell r="Q346">
            <v>0</v>
          </cell>
          <cell r="R346">
            <v>1.1599999999999999</v>
          </cell>
          <cell r="S346">
            <v>0</v>
          </cell>
          <cell r="T346">
            <v>0</v>
          </cell>
          <cell r="U346">
            <v>0</v>
          </cell>
          <cell r="V346">
            <v>2.6992157457908514</v>
          </cell>
          <cell r="W346">
            <v>0</v>
          </cell>
          <cell r="X346">
            <v>0</v>
          </cell>
          <cell r="Y346">
            <v>0</v>
          </cell>
          <cell r="Z346">
            <v>0</v>
          </cell>
          <cell r="AA346">
            <v>0</v>
          </cell>
          <cell r="AB346">
            <v>38231</v>
          </cell>
          <cell r="AC346">
            <v>38595</v>
          </cell>
        </row>
        <row r="347">
          <cell r="A347">
            <v>273</v>
          </cell>
          <cell r="B347">
            <v>-1</v>
          </cell>
          <cell r="C347">
            <v>67202</v>
          </cell>
          <cell r="D347" t="str">
            <v>Unknown</v>
          </cell>
          <cell r="E347" t="str">
            <v>CHAPMOND, JOAN C.</v>
          </cell>
          <cell r="F347">
            <v>0</v>
          </cell>
          <cell r="G347">
            <v>52.500604843687007</v>
          </cell>
          <cell r="H347">
            <v>14.306836790954504</v>
          </cell>
          <cell r="I347">
            <v>66.807441634641506</v>
          </cell>
          <cell r="J347">
            <v>0</v>
          </cell>
          <cell r="K347">
            <v>0</v>
          </cell>
          <cell r="L347">
            <v>0</v>
          </cell>
          <cell r="M347">
            <v>0</v>
          </cell>
          <cell r="N347">
            <v>0</v>
          </cell>
          <cell r="O347">
            <v>0</v>
          </cell>
          <cell r="P347">
            <v>0</v>
          </cell>
          <cell r="Q347">
            <v>0</v>
          </cell>
          <cell r="R347">
            <v>1.5</v>
          </cell>
          <cell r="S347">
            <v>0</v>
          </cell>
          <cell r="T347">
            <v>0</v>
          </cell>
          <cell r="U347">
            <v>0</v>
          </cell>
          <cell r="V347">
            <v>2.5675007200520086</v>
          </cell>
          <cell r="W347">
            <v>0</v>
          </cell>
          <cell r="X347">
            <v>0</v>
          </cell>
          <cell r="Y347">
            <v>0</v>
          </cell>
          <cell r="Z347">
            <v>0</v>
          </cell>
          <cell r="AA347">
            <v>0</v>
          </cell>
          <cell r="AB347">
            <v>38231</v>
          </cell>
          <cell r="AC347">
            <v>38595</v>
          </cell>
        </row>
        <row r="348">
          <cell r="A348">
            <v>273</v>
          </cell>
          <cell r="B348">
            <v>-1</v>
          </cell>
          <cell r="C348">
            <v>680587</v>
          </cell>
          <cell r="D348" t="str">
            <v>Unknown</v>
          </cell>
          <cell r="E348" t="str">
            <v>HAYAT, JABEEN</v>
          </cell>
          <cell r="F348">
            <v>0</v>
          </cell>
          <cell r="G348">
            <v>0</v>
          </cell>
          <cell r="H348">
            <v>0</v>
          </cell>
          <cell r="I348">
            <v>0</v>
          </cell>
          <cell r="J348">
            <v>0</v>
          </cell>
          <cell r="K348">
            <v>0</v>
          </cell>
          <cell r="L348">
            <v>0</v>
          </cell>
          <cell r="M348">
            <v>0</v>
          </cell>
          <cell r="N348">
            <v>0</v>
          </cell>
          <cell r="O348">
            <v>0</v>
          </cell>
          <cell r="P348">
            <v>0</v>
          </cell>
          <cell r="Q348">
            <v>0</v>
          </cell>
          <cell r="R348">
            <v>0.75</v>
          </cell>
          <cell r="S348">
            <v>0</v>
          </cell>
          <cell r="T348">
            <v>0</v>
          </cell>
          <cell r="U348">
            <v>0</v>
          </cell>
          <cell r="V348">
            <v>0</v>
          </cell>
          <cell r="W348">
            <v>0</v>
          </cell>
          <cell r="X348">
            <v>0</v>
          </cell>
          <cell r="Y348">
            <v>0</v>
          </cell>
          <cell r="Z348">
            <v>0</v>
          </cell>
          <cell r="AA348">
            <v>0</v>
          </cell>
          <cell r="AB348">
            <v>38231</v>
          </cell>
          <cell r="AC348">
            <v>38595</v>
          </cell>
        </row>
        <row r="349">
          <cell r="A349">
            <v>273</v>
          </cell>
          <cell r="B349">
            <v>-1</v>
          </cell>
          <cell r="C349">
            <v>680643</v>
          </cell>
          <cell r="D349" t="str">
            <v>Unknown</v>
          </cell>
          <cell r="E349" t="str">
            <v>NAEEM, NAHEED</v>
          </cell>
          <cell r="F349">
            <v>0</v>
          </cell>
          <cell r="G349">
            <v>0</v>
          </cell>
          <cell r="H349">
            <v>0</v>
          </cell>
          <cell r="I349">
            <v>0</v>
          </cell>
          <cell r="J349">
            <v>0</v>
          </cell>
          <cell r="K349">
            <v>0</v>
          </cell>
          <cell r="L349">
            <v>0</v>
          </cell>
          <cell r="M349">
            <v>0</v>
          </cell>
          <cell r="N349">
            <v>0</v>
          </cell>
          <cell r="O349">
            <v>0</v>
          </cell>
          <cell r="P349">
            <v>0</v>
          </cell>
          <cell r="Q349">
            <v>0</v>
          </cell>
          <cell r="R349">
            <v>17.239999999999998</v>
          </cell>
          <cell r="S349">
            <v>0</v>
          </cell>
          <cell r="T349">
            <v>0</v>
          </cell>
          <cell r="U349">
            <v>0</v>
          </cell>
          <cell r="V349">
            <v>0</v>
          </cell>
          <cell r="W349">
            <v>0</v>
          </cell>
          <cell r="X349">
            <v>0</v>
          </cell>
          <cell r="Y349">
            <v>0</v>
          </cell>
          <cell r="Z349">
            <v>0</v>
          </cell>
          <cell r="AA349">
            <v>0</v>
          </cell>
          <cell r="AB349">
            <v>38231</v>
          </cell>
          <cell r="AC349">
            <v>38595</v>
          </cell>
        </row>
        <row r="350">
          <cell r="A350">
            <v>273</v>
          </cell>
          <cell r="B350">
            <v>-1</v>
          </cell>
          <cell r="C350">
            <v>680644</v>
          </cell>
          <cell r="D350" t="str">
            <v>Unknown</v>
          </cell>
          <cell r="E350" t="str">
            <v>HANNA, NANCY</v>
          </cell>
          <cell r="F350">
            <v>0</v>
          </cell>
          <cell r="G350">
            <v>0</v>
          </cell>
          <cell r="H350">
            <v>0</v>
          </cell>
          <cell r="I350">
            <v>0</v>
          </cell>
          <cell r="J350">
            <v>0</v>
          </cell>
          <cell r="K350">
            <v>0</v>
          </cell>
          <cell r="L350">
            <v>0</v>
          </cell>
          <cell r="M350">
            <v>0</v>
          </cell>
          <cell r="N350">
            <v>0</v>
          </cell>
          <cell r="O350">
            <v>0</v>
          </cell>
          <cell r="P350">
            <v>0</v>
          </cell>
          <cell r="Q350">
            <v>0</v>
          </cell>
          <cell r="R350">
            <v>8.3000000000000007</v>
          </cell>
          <cell r="S350">
            <v>0</v>
          </cell>
          <cell r="T350">
            <v>0</v>
          </cell>
          <cell r="U350">
            <v>0</v>
          </cell>
          <cell r="V350">
            <v>0</v>
          </cell>
          <cell r="W350">
            <v>0</v>
          </cell>
          <cell r="X350">
            <v>0</v>
          </cell>
          <cell r="Y350">
            <v>0</v>
          </cell>
          <cell r="Z350">
            <v>0</v>
          </cell>
          <cell r="AA350">
            <v>0</v>
          </cell>
          <cell r="AB350">
            <v>38231</v>
          </cell>
          <cell r="AC350">
            <v>38595</v>
          </cell>
        </row>
        <row r="351">
          <cell r="A351">
            <v>273</v>
          </cell>
          <cell r="B351">
            <v>5493</v>
          </cell>
          <cell r="C351">
            <v>33785</v>
          </cell>
          <cell r="D351" t="str">
            <v>REHAB SPECIALIST</v>
          </cell>
          <cell r="E351" t="str">
            <v>RAMBY, DUSTIN S</v>
          </cell>
          <cell r="F351">
            <v>1</v>
          </cell>
          <cell r="G351">
            <v>535.75192947037658</v>
          </cell>
          <cell r="H351">
            <v>99.784066198857062</v>
          </cell>
          <cell r="I351">
            <v>635.53599566923367</v>
          </cell>
          <cell r="J351">
            <v>0</v>
          </cell>
          <cell r="K351">
            <v>0</v>
          </cell>
          <cell r="L351">
            <v>0</v>
          </cell>
          <cell r="M351">
            <v>0</v>
          </cell>
          <cell r="N351">
            <v>0</v>
          </cell>
          <cell r="O351">
            <v>0</v>
          </cell>
          <cell r="P351">
            <v>0</v>
          </cell>
          <cell r="R351">
            <v>18.329999999999998</v>
          </cell>
          <cell r="S351">
            <v>0</v>
          </cell>
          <cell r="T351">
            <v>0</v>
          </cell>
          <cell r="U351">
            <v>0</v>
          </cell>
          <cell r="V351">
            <v>41.322918506699658</v>
          </cell>
          <cell r="X351">
            <v>0</v>
          </cell>
          <cell r="Y351">
            <v>0</v>
          </cell>
          <cell r="Z351">
            <v>0</v>
          </cell>
          <cell r="AA351">
            <v>0</v>
          </cell>
          <cell r="AB351">
            <v>38231</v>
          </cell>
          <cell r="AC351">
            <v>38595</v>
          </cell>
        </row>
        <row r="352">
          <cell r="A352">
            <v>273</v>
          </cell>
          <cell r="B352">
            <v>-1</v>
          </cell>
          <cell r="C352">
            <v>33669</v>
          </cell>
          <cell r="D352" t="str">
            <v>Unknown</v>
          </cell>
          <cell r="E352" t="str">
            <v>KHAN, GHULAM M</v>
          </cell>
          <cell r="F352">
            <v>0</v>
          </cell>
          <cell r="G352">
            <v>112.2211248467172</v>
          </cell>
          <cell r="H352">
            <v>18.664227952142635</v>
          </cell>
          <cell r="I352">
            <v>130.88535279885983</v>
          </cell>
          <cell r="J352">
            <v>0</v>
          </cell>
          <cell r="K352">
            <v>0</v>
          </cell>
          <cell r="L352">
            <v>0</v>
          </cell>
          <cell r="M352">
            <v>0</v>
          </cell>
          <cell r="N352">
            <v>0</v>
          </cell>
          <cell r="O352">
            <v>0</v>
          </cell>
          <cell r="P352">
            <v>0</v>
          </cell>
          <cell r="Q352">
            <v>0</v>
          </cell>
          <cell r="R352">
            <v>1</v>
          </cell>
          <cell r="S352">
            <v>0</v>
          </cell>
          <cell r="T352">
            <v>0</v>
          </cell>
          <cell r="U352">
            <v>0</v>
          </cell>
          <cell r="V352">
            <v>1.7233957511682618</v>
          </cell>
          <cell r="W352">
            <v>0</v>
          </cell>
          <cell r="X352">
            <v>0</v>
          </cell>
          <cell r="Y352">
            <v>0</v>
          </cell>
          <cell r="Z352">
            <v>0</v>
          </cell>
          <cell r="AA352">
            <v>0</v>
          </cell>
          <cell r="AB352">
            <v>38231</v>
          </cell>
          <cell r="AC352">
            <v>38595</v>
          </cell>
        </row>
        <row r="353">
          <cell r="A353">
            <v>273</v>
          </cell>
          <cell r="B353">
            <v>4896</v>
          </cell>
          <cell r="C353">
            <v>30066</v>
          </cell>
          <cell r="D353" t="str">
            <v>ASSOC MEDICAL DIR</v>
          </cell>
          <cell r="E353" t="str">
            <v>BACH, RUSSELL MD</v>
          </cell>
          <cell r="F353">
            <v>0.2</v>
          </cell>
          <cell r="G353">
            <v>16887.143327149446</v>
          </cell>
          <cell r="H353">
            <v>3157.2452135082335</v>
          </cell>
          <cell r="I353">
            <v>20044.388540657681</v>
          </cell>
          <cell r="J353">
            <v>0</v>
          </cell>
          <cell r="K353">
            <v>0</v>
          </cell>
          <cell r="L353">
            <v>0</v>
          </cell>
          <cell r="M353">
            <v>0</v>
          </cell>
          <cell r="N353">
            <v>0</v>
          </cell>
          <cell r="O353">
            <v>0</v>
          </cell>
          <cell r="P353">
            <v>0</v>
          </cell>
          <cell r="R353">
            <v>118.4</v>
          </cell>
          <cell r="S353">
            <v>0</v>
          </cell>
          <cell r="T353">
            <v>0</v>
          </cell>
          <cell r="U353">
            <v>0</v>
          </cell>
          <cell r="V353">
            <v>262.80463338313274</v>
          </cell>
          <cell r="X353">
            <v>0</v>
          </cell>
          <cell r="Y353">
            <v>0</v>
          </cell>
          <cell r="Z353">
            <v>0</v>
          </cell>
          <cell r="AA353">
            <v>0</v>
          </cell>
          <cell r="AB353">
            <v>38231</v>
          </cell>
          <cell r="AC353">
            <v>38595</v>
          </cell>
        </row>
        <row r="354">
          <cell r="A354">
            <v>273</v>
          </cell>
          <cell r="B354">
            <v>-1</v>
          </cell>
          <cell r="C354">
            <v>33602</v>
          </cell>
          <cell r="D354" t="str">
            <v>Unknown</v>
          </cell>
          <cell r="E354" t="str">
            <v>SEGURA, AMANDA MARGARITA</v>
          </cell>
          <cell r="F354">
            <v>0</v>
          </cell>
          <cell r="G354">
            <v>5239.294611664538</v>
          </cell>
          <cell r="H354">
            <v>1679.4643314710956</v>
          </cell>
          <cell r="I354">
            <v>6918.7589431356337</v>
          </cell>
          <cell r="J354">
            <v>0</v>
          </cell>
          <cell r="K354">
            <v>0</v>
          </cell>
          <cell r="L354">
            <v>0</v>
          </cell>
          <cell r="M354">
            <v>0</v>
          </cell>
          <cell r="N354">
            <v>0</v>
          </cell>
          <cell r="O354">
            <v>0</v>
          </cell>
          <cell r="P354">
            <v>0</v>
          </cell>
          <cell r="Q354">
            <v>0</v>
          </cell>
          <cell r="R354">
            <v>174.83</v>
          </cell>
          <cell r="S354">
            <v>0</v>
          </cell>
          <cell r="T354">
            <v>0</v>
          </cell>
          <cell r="U354">
            <v>0</v>
          </cell>
          <cell r="V354">
            <v>389.94020809590683</v>
          </cell>
          <cell r="W354">
            <v>0</v>
          </cell>
          <cell r="X354">
            <v>0</v>
          </cell>
          <cell r="Y354">
            <v>0</v>
          </cell>
          <cell r="Z354">
            <v>0</v>
          </cell>
          <cell r="AA354">
            <v>0</v>
          </cell>
          <cell r="AB354">
            <v>38231</v>
          </cell>
          <cell r="AC354">
            <v>38595</v>
          </cell>
        </row>
        <row r="355">
          <cell r="A355">
            <v>273</v>
          </cell>
          <cell r="B355">
            <v>5489</v>
          </cell>
          <cell r="C355">
            <v>33488</v>
          </cell>
          <cell r="D355" t="str">
            <v>REHAB SPECIALIST</v>
          </cell>
          <cell r="E355" t="str">
            <v>WOOSTER, AIMEE</v>
          </cell>
          <cell r="F355">
            <v>1</v>
          </cell>
          <cell r="G355">
            <v>12148.968517623001</v>
          </cell>
          <cell r="H355">
            <v>4050.6541138759549</v>
          </cell>
          <cell r="I355">
            <v>16199.622631498956</v>
          </cell>
          <cell r="J355">
            <v>0</v>
          </cell>
          <cell r="K355">
            <v>0</v>
          </cell>
          <cell r="L355">
            <v>0</v>
          </cell>
          <cell r="M355">
            <v>0</v>
          </cell>
          <cell r="N355">
            <v>0</v>
          </cell>
          <cell r="O355">
            <v>0</v>
          </cell>
          <cell r="P355">
            <v>0</v>
          </cell>
          <cell r="R355">
            <v>370.4</v>
          </cell>
          <cell r="S355">
            <v>0</v>
          </cell>
          <cell r="T355">
            <v>0</v>
          </cell>
          <cell r="U355">
            <v>0</v>
          </cell>
          <cell r="V355">
            <v>972.46655384997985</v>
          </cell>
          <cell r="X355">
            <v>0</v>
          </cell>
          <cell r="Y355">
            <v>0</v>
          </cell>
          <cell r="Z355">
            <v>0</v>
          </cell>
          <cell r="AA355">
            <v>0</v>
          </cell>
          <cell r="AB355">
            <v>38231</v>
          </cell>
          <cell r="AC355">
            <v>38595</v>
          </cell>
        </row>
        <row r="356">
          <cell r="A356">
            <v>273</v>
          </cell>
          <cell r="B356">
            <v>5495</v>
          </cell>
          <cell r="C356">
            <v>33300</v>
          </cell>
          <cell r="D356" t="str">
            <v>REHAB SPECIALIST</v>
          </cell>
          <cell r="E356" t="str">
            <v>BAKER, BROOKS</v>
          </cell>
          <cell r="F356">
            <v>1</v>
          </cell>
          <cell r="G356">
            <v>10917.174318723681</v>
          </cell>
          <cell r="H356">
            <v>3424.640638160387</v>
          </cell>
          <cell r="I356">
            <v>14341.814956884067</v>
          </cell>
          <cell r="J356">
            <v>0</v>
          </cell>
          <cell r="K356">
            <v>0</v>
          </cell>
          <cell r="L356">
            <v>0</v>
          </cell>
          <cell r="M356">
            <v>0</v>
          </cell>
          <cell r="N356">
            <v>0</v>
          </cell>
          <cell r="O356">
            <v>0</v>
          </cell>
          <cell r="P356">
            <v>0</v>
          </cell>
          <cell r="R356">
            <v>343.35</v>
          </cell>
          <cell r="S356">
            <v>0</v>
          </cell>
          <cell r="T356">
            <v>0</v>
          </cell>
          <cell r="U356">
            <v>0</v>
          </cell>
          <cell r="V356">
            <v>796.04227442679201</v>
          </cell>
          <cell r="X356">
            <v>0</v>
          </cell>
          <cell r="Y356">
            <v>0</v>
          </cell>
          <cell r="Z356">
            <v>0</v>
          </cell>
          <cell r="AA356">
            <v>0</v>
          </cell>
          <cell r="AB356">
            <v>38231</v>
          </cell>
          <cell r="AC356">
            <v>38595</v>
          </cell>
        </row>
        <row r="357">
          <cell r="A357">
            <v>273</v>
          </cell>
          <cell r="B357">
            <v>5493</v>
          </cell>
          <cell r="C357">
            <v>33012</v>
          </cell>
          <cell r="D357" t="str">
            <v>REHAB SPECIALIST</v>
          </cell>
          <cell r="E357" t="str">
            <v>AGUILAR, MARIZEL</v>
          </cell>
          <cell r="F357">
            <v>1</v>
          </cell>
          <cell r="G357">
            <v>4390.3500000000004</v>
          </cell>
          <cell r="H357">
            <v>1481.03</v>
          </cell>
          <cell r="I357">
            <v>5871.38</v>
          </cell>
          <cell r="J357">
            <v>0</v>
          </cell>
          <cell r="K357">
            <v>0</v>
          </cell>
          <cell r="L357">
            <v>0</v>
          </cell>
          <cell r="M357">
            <v>0</v>
          </cell>
          <cell r="N357">
            <v>0</v>
          </cell>
          <cell r="O357">
            <v>0</v>
          </cell>
          <cell r="P357">
            <v>0</v>
          </cell>
          <cell r="R357">
            <v>67.989999999999995</v>
          </cell>
          <cell r="S357">
            <v>0</v>
          </cell>
          <cell r="T357">
            <v>0</v>
          </cell>
          <cell r="U357">
            <v>0</v>
          </cell>
          <cell r="V357">
            <v>346.66680000000002</v>
          </cell>
          <cell r="X357">
            <v>0</v>
          </cell>
          <cell r="Y357">
            <v>0</v>
          </cell>
          <cell r="Z357">
            <v>0</v>
          </cell>
          <cell r="AA357">
            <v>0</v>
          </cell>
          <cell r="AB357">
            <v>38231</v>
          </cell>
          <cell r="AC357">
            <v>38595</v>
          </cell>
        </row>
        <row r="358">
          <cell r="A358">
            <v>273</v>
          </cell>
          <cell r="B358">
            <v>5450</v>
          </cell>
          <cell r="C358">
            <v>31277</v>
          </cell>
          <cell r="D358" t="str">
            <v>REHAB SPECIALIST</v>
          </cell>
          <cell r="E358" t="str">
            <v>MILLIGAN, SHERRY</v>
          </cell>
          <cell r="F358">
            <v>1</v>
          </cell>
          <cell r="G358">
            <v>6484.572949892241</v>
          </cell>
          <cell r="H358">
            <v>2455.3168184267238</v>
          </cell>
          <cell r="I358">
            <v>8939.8897683189643</v>
          </cell>
          <cell r="J358">
            <v>0</v>
          </cell>
          <cell r="K358">
            <v>0</v>
          </cell>
          <cell r="L358">
            <v>0</v>
          </cell>
          <cell r="M358">
            <v>0</v>
          </cell>
          <cell r="N358">
            <v>0</v>
          </cell>
          <cell r="O358">
            <v>0</v>
          </cell>
          <cell r="P358">
            <v>0</v>
          </cell>
          <cell r="R358">
            <v>188.98</v>
          </cell>
          <cell r="S358">
            <v>0</v>
          </cell>
          <cell r="T358">
            <v>0</v>
          </cell>
          <cell r="U358">
            <v>0</v>
          </cell>
          <cell r="V358">
            <v>481.33639202586193</v>
          </cell>
          <cell r="X358">
            <v>0</v>
          </cell>
          <cell r="Y358">
            <v>0</v>
          </cell>
          <cell r="Z358">
            <v>0</v>
          </cell>
          <cell r="AA358">
            <v>0</v>
          </cell>
          <cell r="AB358">
            <v>38231</v>
          </cell>
          <cell r="AC358">
            <v>38595</v>
          </cell>
        </row>
        <row r="359">
          <cell r="A359">
            <v>273</v>
          </cell>
          <cell r="B359">
            <v>-1</v>
          </cell>
          <cell r="C359">
            <v>680673</v>
          </cell>
          <cell r="D359" t="str">
            <v>Unknown</v>
          </cell>
          <cell r="E359" t="str">
            <v>DESAI, ANSUYA D. MD</v>
          </cell>
          <cell r="F359">
            <v>0</v>
          </cell>
          <cell r="G359">
            <v>0</v>
          </cell>
          <cell r="H359">
            <v>0</v>
          </cell>
          <cell r="I359">
            <v>0</v>
          </cell>
          <cell r="J359">
            <v>0</v>
          </cell>
          <cell r="K359">
            <v>0</v>
          </cell>
          <cell r="L359">
            <v>0</v>
          </cell>
          <cell r="M359">
            <v>0</v>
          </cell>
          <cell r="N359">
            <v>0</v>
          </cell>
          <cell r="O359">
            <v>0</v>
          </cell>
          <cell r="P359">
            <v>0</v>
          </cell>
          <cell r="Q359">
            <v>0</v>
          </cell>
          <cell r="R359">
            <v>0.57999999999999996</v>
          </cell>
          <cell r="S359">
            <v>0</v>
          </cell>
          <cell r="T359">
            <v>0</v>
          </cell>
          <cell r="U359">
            <v>0</v>
          </cell>
          <cell r="V359">
            <v>0</v>
          </cell>
          <cell r="W359">
            <v>0</v>
          </cell>
          <cell r="X359">
            <v>0</v>
          </cell>
          <cell r="Y359">
            <v>0</v>
          </cell>
          <cell r="Z359">
            <v>0</v>
          </cell>
          <cell r="AA359">
            <v>0</v>
          </cell>
          <cell r="AB359">
            <v>38231</v>
          </cell>
          <cell r="AC359">
            <v>38595</v>
          </cell>
        </row>
        <row r="360">
          <cell r="A360">
            <v>273</v>
          </cell>
          <cell r="B360">
            <v>-1</v>
          </cell>
          <cell r="C360">
            <v>33020</v>
          </cell>
          <cell r="D360" t="str">
            <v>Unknown</v>
          </cell>
          <cell r="E360" t="str">
            <v>OBRIEN, GARY</v>
          </cell>
          <cell r="F360">
            <v>0</v>
          </cell>
          <cell r="G360">
            <v>25.884015111369465</v>
          </cell>
          <cell r="H360">
            <v>6.9123232875775757</v>
          </cell>
          <cell r="I360">
            <v>32.796338398947043</v>
          </cell>
          <cell r="J360">
            <v>0</v>
          </cell>
          <cell r="K360">
            <v>0</v>
          </cell>
          <cell r="L360">
            <v>0</v>
          </cell>
          <cell r="M360">
            <v>0</v>
          </cell>
          <cell r="N360">
            <v>0</v>
          </cell>
          <cell r="O360">
            <v>0</v>
          </cell>
          <cell r="P360">
            <v>0</v>
          </cell>
          <cell r="Q360">
            <v>0</v>
          </cell>
          <cell r="R360">
            <v>0.5</v>
          </cell>
          <cell r="S360">
            <v>0</v>
          </cell>
          <cell r="T360">
            <v>0</v>
          </cell>
          <cell r="U360">
            <v>0</v>
          </cell>
          <cell r="V360">
            <v>1.4401771825159426</v>
          </cell>
          <cell r="W360">
            <v>0</v>
          </cell>
          <cell r="X360">
            <v>0</v>
          </cell>
          <cell r="Y360">
            <v>0</v>
          </cell>
          <cell r="Z360">
            <v>0</v>
          </cell>
          <cell r="AA360">
            <v>0</v>
          </cell>
          <cell r="AB360">
            <v>38231</v>
          </cell>
          <cell r="AC360">
            <v>38595</v>
          </cell>
        </row>
        <row r="361">
          <cell r="A361">
            <v>273</v>
          </cell>
          <cell r="B361">
            <v>-1</v>
          </cell>
          <cell r="C361">
            <v>32391</v>
          </cell>
          <cell r="D361" t="str">
            <v>Unknown</v>
          </cell>
          <cell r="E361" t="str">
            <v>SHERO, CHARLENE MD</v>
          </cell>
          <cell r="F361">
            <v>0</v>
          </cell>
          <cell r="G361">
            <v>48.630401127233306</v>
          </cell>
          <cell r="H361">
            <v>8.9261379062237367</v>
          </cell>
          <cell r="I361">
            <v>57.556539033457042</v>
          </cell>
          <cell r="J361">
            <v>0</v>
          </cell>
          <cell r="K361">
            <v>0</v>
          </cell>
          <cell r="L361">
            <v>0</v>
          </cell>
          <cell r="M361">
            <v>0</v>
          </cell>
          <cell r="N361">
            <v>0</v>
          </cell>
          <cell r="O361">
            <v>0</v>
          </cell>
          <cell r="P361">
            <v>0</v>
          </cell>
          <cell r="Q361">
            <v>0</v>
          </cell>
          <cell r="R361">
            <v>0.33</v>
          </cell>
          <cell r="S361">
            <v>0</v>
          </cell>
          <cell r="T361">
            <v>0</v>
          </cell>
          <cell r="U361">
            <v>0</v>
          </cell>
          <cell r="V361">
            <v>0.8291963304952602</v>
          </cell>
          <cell r="W361">
            <v>0</v>
          </cell>
          <cell r="X361">
            <v>0</v>
          </cell>
          <cell r="Y361">
            <v>0</v>
          </cell>
          <cell r="Z361">
            <v>0</v>
          </cell>
          <cell r="AA361">
            <v>0</v>
          </cell>
          <cell r="AB361">
            <v>38231</v>
          </cell>
          <cell r="AC361">
            <v>38595</v>
          </cell>
        </row>
        <row r="362">
          <cell r="A362">
            <v>273</v>
          </cell>
          <cell r="B362">
            <v>-1</v>
          </cell>
          <cell r="C362">
            <v>32338</v>
          </cell>
          <cell r="D362" t="str">
            <v>Unknown</v>
          </cell>
          <cell r="E362" t="str">
            <v>MACLACHLAN, KEITH</v>
          </cell>
          <cell r="F362">
            <v>0</v>
          </cell>
          <cell r="G362">
            <v>11.480584192439864</v>
          </cell>
          <cell r="H362">
            <v>4.6041089837997049</v>
          </cell>
          <cell r="I362">
            <v>16.084693176239568</v>
          </cell>
          <cell r="J362">
            <v>0</v>
          </cell>
          <cell r="K362">
            <v>0</v>
          </cell>
          <cell r="L362">
            <v>0</v>
          </cell>
          <cell r="M362">
            <v>0</v>
          </cell>
          <cell r="N362">
            <v>0</v>
          </cell>
          <cell r="O362">
            <v>0</v>
          </cell>
          <cell r="P362">
            <v>0</v>
          </cell>
          <cell r="Q362">
            <v>0</v>
          </cell>
          <cell r="R362">
            <v>0.25</v>
          </cell>
          <cell r="S362">
            <v>0</v>
          </cell>
          <cell r="T362">
            <v>0</v>
          </cell>
          <cell r="U362">
            <v>0</v>
          </cell>
          <cell r="V362">
            <v>0.90671099656357379</v>
          </cell>
          <cell r="W362">
            <v>0</v>
          </cell>
          <cell r="X362">
            <v>0</v>
          </cell>
          <cell r="Y362">
            <v>0</v>
          </cell>
          <cell r="Z362">
            <v>0</v>
          </cell>
          <cell r="AA362">
            <v>0</v>
          </cell>
          <cell r="AB362">
            <v>38231</v>
          </cell>
          <cell r="AC362">
            <v>38595</v>
          </cell>
        </row>
        <row r="363">
          <cell r="A363">
            <v>273</v>
          </cell>
          <cell r="B363">
            <v>-1</v>
          </cell>
          <cell r="C363">
            <v>22691</v>
          </cell>
          <cell r="D363" t="str">
            <v>Unknown</v>
          </cell>
          <cell r="E363" t="str">
            <v>WEILER, SHIRLEY A.</v>
          </cell>
          <cell r="F363">
            <v>0</v>
          </cell>
          <cell r="G363">
            <v>193.15309950910856</v>
          </cell>
          <cell r="H363">
            <v>55.579737540442764</v>
          </cell>
          <cell r="I363">
            <v>248.73283704955134</v>
          </cell>
          <cell r="J363">
            <v>0</v>
          </cell>
          <cell r="K363">
            <v>0</v>
          </cell>
          <cell r="L363">
            <v>0</v>
          </cell>
          <cell r="M363">
            <v>0</v>
          </cell>
          <cell r="N363">
            <v>0</v>
          </cell>
          <cell r="O363">
            <v>0</v>
          </cell>
          <cell r="P363">
            <v>0</v>
          </cell>
          <cell r="Q363">
            <v>0</v>
          </cell>
          <cell r="R363">
            <v>4.83</v>
          </cell>
          <cell r="S363">
            <v>0</v>
          </cell>
          <cell r="T363">
            <v>0</v>
          </cell>
          <cell r="U363">
            <v>0</v>
          </cell>
          <cell r="V363">
            <v>12.00755028130628</v>
          </cell>
          <cell r="W363">
            <v>0</v>
          </cell>
          <cell r="X363">
            <v>0</v>
          </cell>
          <cell r="Y363">
            <v>0</v>
          </cell>
          <cell r="Z363">
            <v>0</v>
          </cell>
          <cell r="AA363">
            <v>0</v>
          </cell>
          <cell r="AB363">
            <v>38231</v>
          </cell>
          <cell r="AC363">
            <v>38595</v>
          </cell>
        </row>
        <row r="364">
          <cell r="A364">
            <v>273</v>
          </cell>
          <cell r="B364">
            <v>-1</v>
          </cell>
          <cell r="C364">
            <v>32216</v>
          </cell>
          <cell r="D364" t="str">
            <v>Unknown</v>
          </cell>
          <cell r="E364" t="str">
            <v>SHELBY, SHEILA</v>
          </cell>
          <cell r="F364">
            <v>0</v>
          </cell>
          <cell r="G364">
            <v>1352.5897246259242</v>
          </cell>
          <cell r="H364">
            <v>420.23402064178839</v>
          </cell>
          <cell r="I364">
            <v>1772.8237452677126</v>
          </cell>
          <cell r="J364">
            <v>0</v>
          </cell>
          <cell r="K364">
            <v>0</v>
          </cell>
          <cell r="L364">
            <v>0</v>
          </cell>
          <cell r="M364">
            <v>0</v>
          </cell>
          <cell r="N364">
            <v>0</v>
          </cell>
          <cell r="O364">
            <v>0</v>
          </cell>
          <cell r="P364">
            <v>0</v>
          </cell>
          <cell r="Q364">
            <v>0</v>
          </cell>
          <cell r="R364">
            <v>29.01</v>
          </cell>
          <cell r="S364">
            <v>0</v>
          </cell>
          <cell r="T364">
            <v>0</v>
          </cell>
          <cell r="U364">
            <v>0</v>
          </cell>
          <cell r="V364">
            <v>90.650837101135778</v>
          </cell>
          <cell r="W364">
            <v>0</v>
          </cell>
          <cell r="X364">
            <v>0</v>
          </cell>
          <cell r="Y364">
            <v>0</v>
          </cell>
          <cell r="Z364">
            <v>0</v>
          </cell>
          <cell r="AA364">
            <v>0</v>
          </cell>
          <cell r="AB364">
            <v>38231</v>
          </cell>
          <cell r="AC364">
            <v>38595</v>
          </cell>
        </row>
        <row r="365">
          <cell r="A365">
            <v>273</v>
          </cell>
          <cell r="B365">
            <v>-1</v>
          </cell>
          <cell r="C365">
            <v>3697</v>
          </cell>
          <cell r="D365" t="str">
            <v>Unknown</v>
          </cell>
          <cell r="E365" t="str">
            <v>POLACHECK, THOMAS</v>
          </cell>
          <cell r="F365">
            <v>0</v>
          </cell>
          <cell r="G365">
            <v>127.24222303713287</v>
          </cell>
          <cell r="H365">
            <v>38.301634128944478</v>
          </cell>
          <cell r="I365">
            <v>165.54385716607734</v>
          </cell>
          <cell r="J365">
            <v>0</v>
          </cell>
          <cell r="K365">
            <v>0</v>
          </cell>
          <cell r="L365">
            <v>0</v>
          </cell>
          <cell r="M365">
            <v>0</v>
          </cell>
          <cell r="N365">
            <v>0</v>
          </cell>
          <cell r="O365">
            <v>0</v>
          </cell>
          <cell r="P365">
            <v>0</v>
          </cell>
          <cell r="Q365">
            <v>0</v>
          </cell>
          <cell r="R365">
            <v>6.5</v>
          </cell>
          <cell r="S365">
            <v>0</v>
          </cell>
          <cell r="T365">
            <v>0</v>
          </cell>
          <cell r="U365">
            <v>0</v>
          </cell>
          <cell r="V365">
            <v>5.7999836454329872</v>
          </cell>
          <cell r="W365">
            <v>0</v>
          </cell>
          <cell r="X365">
            <v>0</v>
          </cell>
          <cell r="Y365">
            <v>0</v>
          </cell>
          <cell r="Z365">
            <v>0</v>
          </cell>
          <cell r="AA365">
            <v>0</v>
          </cell>
          <cell r="AB365">
            <v>38231</v>
          </cell>
          <cell r="AC365">
            <v>38595</v>
          </cell>
        </row>
        <row r="366">
          <cell r="A366">
            <v>273</v>
          </cell>
          <cell r="B366">
            <v>-1</v>
          </cell>
          <cell r="C366">
            <v>20036</v>
          </cell>
          <cell r="D366" t="str">
            <v>Unknown</v>
          </cell>
          <cell r="E366" t="str">
            <v>ROSS, MARCIA</v>
          </cell>
          <cell r="F366">
            <v>0</v>
          </cell>
          <cell r="G366">
            <v>3987.7887341978189</v>
          </cell>
          <cell r="H366">
            <v>1658.5314524442513</v>
          </cell>
          <cell r="I366">
            <v>5646.3201866420704</v>
          </cell>
          <cell r="J366">
            <v>0</v>
          </cell>
          <cell r="K366">
            <v>0</v>
          </cell>
          <cell r="L366">
            <v>0</v>
          </cell>
          <cell r="M366">
            <v>0</v>
          </cell>
          <cell r="N366">
            <v>0</v>
          </cell>
          <cell r="O366">
            <v>0</v>
          </cell>
          <cell r="P366">
            <v>0</v>
          </cell>
          <cell r="Q366">
            <v>0</v>
          </cell>
          <cell r="R366">
            <v>75.64</v>
          </cell>
          <cell r="S366">
            <v>0</v>
          </cell>
          <cell r="T366">
            <v>0</v>
          </cell>
          <cell r="U366">
            <v>0</v>
          </cell>
          <cell r="V366">
            <v>319.53543651456783</v>
          </cell>
          <cell r="W366">
            <v>0</v>
          </cell>
          <cell r="X366">
            <v>0</v>
          </cell>
          <cell r="Y366">
            <v>0</v>
          </cell>
          <cell r="Z366">
            <v>0</v>
          </cell>
          <cell r="AA366">
            <v>0</v>
          </cell>
          <cell r="AB366">
            <v>38231</v>
          </cell>
          <cell r="AC366">
            <v>38595</v>
          </cell>
        </row>
        <row r="367">
          <cell r="A367">
            <v>273</v>
          </cell>
          <cell r="B367">
            <v>-1</v>
          </cell>
          <cell r="C367">
            <v>32421</v>
          </cell>
          <cell r="D367" t="str">
            <v>Unknown</v>
          </cell>
          <cell r="E367" t="str">
            <v>HARPER, SUSAN</v>
          </cell>
          <cell r="F367">
            <v>0</v>
          </cell>
          <cell r="G367">
            <v>15326.677333686441</v>
          </cell>
          <cell r="H367">
            <v>5487.9517629766951</v>
          </cell>
          <cell r="I367">
            <v>20814.629096663135</v>
          </cell>
          <cell r="J367">
            <v>0</v>
          </cell>
          <cell r="K367">
            <v>0</v>
          </cell>
          <cell r="L367">
            <v>0</v>
          </cell>
          <cell r="M367">
            <v>0</v>
          </cell>
          <cell r="N367">
            <v>0</v>
          </cell>
          <cell r="O367">
            <v>0</v>
          </cell>
          <cell r="P367">
            <v>0</v>
          </cell>
          <cell r="Q367">
            <v>0</v>
          </cell>
          <cell r="R367">
            <v>359.23</v>
          </cell>
          <cell r="S367">
            <v>0</v>
          </cell>
          <cell r="T367">
            <v>0</v>
          </cell>
          <cell r="U367">
            <v>0</v>
          </cell>
          <cell r="V367">
            <v>989.40504155720328</v>
          </cell>
          <cell r="W367">
            <v>0</v>
          </cell>
          <cell r="X367">
            <v>0</v>
          </cell>
          <cell r="Y367">
            <v>0</v>
          </cell>
          <cell r="Z367">
            <v>0</v>
          </cell>
          <cell r="AA367">
            <v>0</v>
          </cell>
          <cell r="AB367">
            <v>38231</v>
          </cell>
          <cell r="AC367">
            <v>38595</v>
          </cell>
        </row>
        <row r="368">
          <cell r="A368">
            <v>273</v>
          </cell>
          <cell r="B368">
            <v>-1</v>
          </cell>
          <cell r="C368">
            <v>22071</v>
          </cell>
          <cell r="D368" t="str">
            <v>Unknown</v>
          </cell>
          <cell r="E368" t="str">
            <v>TORRES, GUILLERMO R.</v>
          </cell>
          <cell r="F368">
            <v>0</v>
          </cell>
          <cell r="G368">
            <v>10314.126165185346</v>
          </cell>
          <cell r="H368">
            <v>3758.6058963797959</v>
          </cell>
          <cell r="I368">
            <v>14072.732061565141</v>
          </cell>
          <cell r="J368">
            <v>0</v>
          </cell>
          <cell r="K368">
            <v>0</v>
          </cell>
          <cell r="L368">
            <v>0</v>
          </cell>
          <cell r="M368">
            <v>0</v>
          </cell>
          <cell r="N368">
            <v>0</v>
          </cell>
          <cell r="O368">
            <v>0</v>
          </cell>
          <cell r="P368">
            <v>0</v>
          </cell>
          <cell r="Q368">
            <v>0</v>
          </cell>
          <cell r="R368">
            <v>219</v>
          </cell>
          <cell r="S368">
            <v>0</v>
          </cell>
          <cell r="T368">
            <v>0</v>
          </cell>
          <cell r="U368">
            <v>0</v>
          </cell>
          <cell r="V368">
            <v>933.74336397138529</v>
          </cell>
          <cell r="W368">
            <v>0</v>
          </cell>
          <cell r="X368">
            <v>0</v>
          </cell>
          <cell r="Y368">
            <v>0</v>
          </cell>
          <cell r="Z368">
            <v>0</v>
          </cell>
          <cell r="AA368">
            <v>0</v>
          </cell>
          <cell r="AB368">
            <v>38231</v>
          </cell>
          <cell r="AC368">
            <v>38595</v>
          </cell>
        </row>
        <row r="369">
          <cell r="A369">
            <v>273</v>
          </cell>
          <cell r="B369">
            <v>-1</v>
          </cell>
          <cell r="C369">
            <v>33216</v>
          </cell>
          <cell r="D369" t="str">
            <v>Unknown</v>
          </cell>
          <cell r="E369" t="str">
            <v>BRANDIMARTE, DANI MITCHELL</v>
          </cell>
          <cell r="F369">
            <v>0</v>
          </cell>
          <cell r="G369">
            <v>18.923551082785984</v>
          </cell>
          <cell r="H369">
            <v>6.8265910125512139</v>
          </cell>
          <cell r="I369">
            <v>25.750142095337196</v>
          </cell>
          <cell r="J369">
            <v>0</v>
          </cell>
          <cell r="K369">
            <v>0</v>
          </cell>
          <cell r="L369">
            <v>0</v>
          </cell>
          <cell r="M369">
            <v>0</v>
          </cell>
          <cell r="N369">
            <v>0</v>
          </cell>
          <cell r="O369">
            <v>0</v>
          </cell>
          <cell r="P369">
            <v>0</v>
          </cell>
          <cell r="Q369">
            <v>0</v>
          </cell>
          <cell r="R369">
            <v>0.42</v>
          </cell>
          <cell r="S369">
            <v>0</v>
          </cell>
          <cell r="T369">
            <v>0</v>
          </cell>
          <cell r="U369">
            <v>0</v>
          </cell>
          <cell r="V369">
            <v>1.3427251414450156</v>
          </cell>
          <cell r="W369">
            <v>0</v>
          </cell>
          <cell r="X369">
            <v>0</v>
          </cell>
          <cell r="Y369">
            <v>0</v>
          </cell>
          <cell r="Z369">
            <v>0</v>
          </cell>
          <cell r="AA369">
            <v>0</v>
          </cell>
          <cell r="AB369">
            <v>38231</v>
          </cell>
          <cell r="AC369">
            <v>38595</v>
          </cell>
        </row>
        <row r="370">
          <cell r="A370">
            <v>273</v>
          </cell>
          <cell r="B370">
            <v>-1</v>
          </cell>
          <cell r="C370">
            <v>33224</v>
          </cell>
          <cell r="D370" t="str">
            <v>Unknown</v>
          </cell>
          <cell r="E370" t="str">
            <v>METCALFE, RICHARD</v>
          </cell>
          <cell r="F370">
            <v>0</v>
          </cell>
          <cell r="G370">
            <v>42.448444877912316</v>
          </cell>
          <cell r="H370">
            <v>9.9438373303905898</v>
          </cell>
          <cell r="I370">
            <v>52.392282208302902</v>
          </cell>
          <cell r="J370">
            <v>0</v>
          </cell>
          <cell r="K370">
            <v>0</v>
          </cell>
          <cell r="L370">
            <v>0</v>
          </cell>
          <cell r="M370">
            <v>0</v>
          </cell>
          <cell r="N370">
            <v>0</v>
          </cell>
          <cell r="O370">
            <v>0</v>
          </cell>
          <cell r="P370">
            <v>0</v>
          </cell>
          <cell r="Q370">
            <v>0</v>
          </cell>
          <cell r="R370">
            <v>1.33</v>
          </cell>
          <cell r="S370">
            <v>0</v>
          </cell>
          <cell r="T370">
            <v>0</v>
          </cell>
          <cell r="U370">
            <v>0</v>
          </cell>
          <cell r="V370">
            <v>2.1498632742193693</v>
          </cell>
          <cell r="W370">
            <v>0</v>
          </cell>
          <cell r="X370">
            <v>0</v>
          </cell>
          <cell r="Y370">
            <v>0</v>
          </cell>
          <cell r="Z370">
            <v>0</v>
          </cell>
          <cell r="AA370">
            <v>0</v>
          </cell>
          <cell r="AB370">
            <v>38231</v>
          </cell>
          <cell r="AC370">
            <v>38595</v>
          </cell>
        </row>
        <row r="371">
          <cell r="A371">
            <v>273</v>
          </cell>
          <cell r="B371">
            <v>-1</v>
          </cell>
          <cell r="C371">
            <v>33337</v>
          </cell>
          <cell r="D371" t="str">
            <v>Unknown</v>
          </cell>
          <cell r="E371" t="str">
            <v>EKHTIAR, MITRA</v>
          </cell>
          <cell r="F371">
            <v>0</v>
          </cell>
          <cell r="G371">
            <v>4826.4092939378506</v>
          </cell>
          <cell r="H371">
            <v>1597.3546836474784</v>
          </cell>
          <cell r="I371">
            <v>6423.7639775853295</v>
          </cell>
          <cell r="J371">
            <v>0</v>
          </cell>
          <cell r="K371">
            <v>0</v>
          </cell>
          <cell r="L371">
            <v>0</v>
          </cell>
          <cell r="M371">
            <v>0</v>
          </cell>
          <cell r="N371">
            <v>0</v>
          </cell>
          <cell r="O371">
            <v>0</v>
          </cell>
          <cell r="P371">
            <v>0</v>
          </cell>
          <cell r="Q371">
            <v>0</v>
          </cell>
          <cell r="R371">
            <v>99.1</v>
          </cell>
          <cell r="S371">
            <v>0</v>
          </cell>
          <cell r="T371">
            <v>0</v>
          </cell>
          <cell r="U371">
            <v>0</v>
          </cell>
          <cell r="V371">
            <v>367.52332016301585</v>
          </cell>
          <cell r="W371">
            <v>0</v>
          </cell>
          <cell r="X371">
            <v>0</v>
          </cell>
          <cell r="Y371">
            <v>0</v>
          </cell>
          <cell r="Z371">
            <v>0</v>
          </cell>
          <cell r="AA371">
            <v>0</v>
          </cell>
          <cell r="AB371">
            <v>38231</v>
          </cell>
          <cell r="AC371">
            <v>38595</v>
          </cell>
        </row>
        <row r="372">
          <cell r="A372">
            <v>273</v>
          </cell>
          <cell r="B372">
            <v>-1</v>
          </cell>
          <cell r="C372">
            <v>33529</v>
          </cell>
          <cell r="D372" t="str">
            <v>Unknown</v>
          </cell>
          <cell r="E372" t="str">
            <v>GARCIA, RAUL</v>
          </cell>
          <cell r="F372">
            <v>0</v>
          </cell>
          <cell r="G372">
            <v>339.70652486602944</v>
          </cell>
          <cell r="H372">
            <v>107.3422394702292</v>
          </cell>
          <cell r="I372">
            <v>447.04876433625861</v>
          </cell>
          <cell r="J372">
            <v>0</v>
          </cell>
          <cell r="K372">
            <v>0</v>
          </cell>
          <cell r="L372">
            <v>0</v>
          </cell>
          <cell r="M372">
            <v>0</v>
          </cell>
          <cell r="N372">
            <v>0</v>
          </cell>
          <cell r="O372">
            <v>0</v>
          </cell>
          <cell r="P372">
            <v>0</v>
          </cell>
          <cell r="Q372">
            <v>0</v>
          </cell>
          <cell r="R372">
            <v>14.32</v>
          </cell>
          <cell r="S372">
            <v>0</v>
          </cell>
          <cell r="T372">
            <v>0</v>
          </cell>
          <cell r="U372">
            <v>0</v>
          </cell>
          <cell r="V372">
            <v>24.59405284165501</v>
          </cell>
          <cell r="W372">
            <v>0</v>
          </cell>
          <cell r="X372">
            <v>0</v>
          </cell>
          <cell r="Y372">
            <v>0</v>
          </cell>
          <cell r="Z372">
            <v>0</v>
          </cell>
          <cell r="AA372">
            <v>0</v>
          </cell>
          <cell r="AB372">
            <v>38231</v>
          </cell>
          <cell r="AC372">
            <v>38595</v>
          </cell>
        </row>
        <row r="373">
          <cell r="A373">
            <v>273</v>
          </cell>
          <cell r="B373">
            <v>-1</v>
          </cell>
          <cell r="C373">
            <v>33549</v>
          </cell>
          <cell r="D373" t="str">
            <v>Unknown</v>
          </cell>
          <cell r="E373" t="str">
            <v>HALL, JON SCOTT</v>
          </cell>
          <cell r="F373">
            <v>0</v>
          </cell>
          <cell r="G373">
            <v>134.4715435201027</v>
          </cell>
          <cell r="H373">
            <v>38.515932420872552</v>
          </cell>
          <cell r="I373">
            <v>172.98747594097526</v>
          </cell>
          <cell r="J373">
            <v>0</v>
          </cell>
          <cell r="K373">
            <v>0</v>
          </cell>
          <cell r="L373">
            <v>0</v>
          </cell>
          <cell r="M373">
            <v>0</v>
          </cell>
          <cell r="N373">
            <v>0</v>
          </cell>
          <cell r="O373">
            <v>0</v>
          </cell>
          <cell r="P373">
            <v>0</v>
          </cell>
          <cell r="Q373">
            <v>0</v>
          </cell>
          <cell r="R373">
            <v>3</v>
          </cell>
          <cell r="S373">
            <v>0</v>
          </cell>
          <cell r="T373">
            <v>0</v>
          </cell>
          <cell r="U373">
            <v>0</v>
          </cell>
          <cell r="V373">
            <v>8.3404651411462805</v>
          </cell>
          <cell r="W373">
            <v>0</v>
          </cell>
          <cell r="X373">
            <v>0</v>
          </cell>
          <cell r="Y373">
            <v>0</v>
          </cell>
          <cell r="Z373">
            <v>0</v>
          </cell>
          <cell r="AA373">
            <v>0</v>
          </cell>
          <cell r="AB373">
            <v>38231</v>
          </cell>
          <cell r="AC373">
            <v>38595</v>
          </cell>
        </row>
        <row r="374">
          <cell r="A374">
            <v>273</v>
          </cell>
          <cell r="B374">
            <v>-1</v>
          </cell>
          <cell r="C374">
            <v>33574</v>
          </cell>
          <cell r="D374" t="str">
            <v>Unknown</v>
          </cell>
          <cell r="E374" t="str">
            <v>SNEED, BELVIN</v>
          </cell>
          <cell r="F374">
            <v>0</v>
          </cell>
          <cell r="G374">
            <v>360.79645795876706</v>
          </cell>
          <cell r="H374">
            <v>111.08548499711883</v>
          </cell>
          <cell r="I374">
            <v>471.8819429558859</v>
          </cell>
          <cell r="J374">
            <v>0</v>
          </cell>
          <cell r="K374">
            <v>0</v>
          </cell>
          <cell r="L374">
            <v>0</v>
          </cell>
          <cell r="M374">
            <v>0</v>
          </cell>
          <cell r="N374">
            <v>0</v>
          </cell>
          <cell r="O374">
            <v>0</v>
          </cell>
          <cell r="P374">
            <v>0</v>
          </cell>
          <cell r="Q374">
            <v>0</v>
          </cell>
          <cell r="R374">
            <v>14.62</v>
          </cell>
          <cell r="S374">
            <v>0</v>
          </cell>
          <cell r="T374">
            <v>0</v>
          </cell>
          <cell r="U374">
            <v>0</v>
          </cell>
          <cell r="V374">
            <v>26.540532821309249</v>
          </cell>
          <cell r="W374">
            <v>0</v>
          </cell>
          <cell r="X374">
            <v>0</v>
          </cell>
          <cell r="Y374">
            <v>0</v>
          </cell>
          <cell r="Z374">
            <v>0</v>
          </cell>
          <cell r="AA374">
            <v>0</v>
          </cell>
          <cell r="AB374">
            <v>38231</v>
          </cell>
          <cell r="AC374">
            <v>38595</v>
          </cell>
        </row>
        <row r="375">
          <cell r="A375">
            <v>273</v>
          </cell>
          <cell r="B375">
            <v>-1</v>
          </cell>
          <cell r="C375">
            <v>33596</v>
          </cell>
          <cell r="D375" t="str">
            <v>Unknown</v>
          </cell>
          <cell r="E375" t="str">
            <v>FLORES, ELIZABETH</v>
          </cell>
          <cell r="F375">
            <v>0</v>
          </cell>
          <cell r="G375">
            <v>260.88011912478356</v>
          </cell>
          <cell r="H375">
            <v>84.847165351840687</v>
          </cell>
          <cell r="I375">
            <v>345.72728447662428</v>
          </cell>
          <cell r="J375">
            <v>0</v>
          </cell>
          <cell r="K375">
            <v>0</v>
          </cell>
          <cell r="L375">
            <v>0</v>
          </cell>
          <cell r="M375">
            <v>0</v>
          </cell>
          <cell r="N375">
            <v>0</v>
          </cell>
          <cell r="O375">
            <v>0</v>
          </cell>
          <cell r="P375">
            <v>0</v>
          </cell>
          <cell r="Q375">
            <v>0</v>
          </cell>
          <cell r="R375">
            <v>10.55</v>
          </cell>
          <cell r="S375">
            <v>0</v>
          </cell>
          <cell r="T375">
            <v>0</v>
          </cell>
          <cell r="U375">
            <v>0</v>
          </cell>
          <cell r="V375">
            <v>17.346219499470312</v>
          </cell>
          <cell r="W375">
            <v>0</v>
          </cell>
          <cell r="X375">
            <v>0</v>
          </cell>
          <cell r="Y375">
            <v>0</v>
          </cell>
          <cell r="Z375">
            <v>0</v>
          </cell>
          <cell r="AA375">
            <v>0</v>
          </cell>
          <cell r="AB375">
            <v>38231</v>
          </cell>
          <cell r="AC375">
            <v>38595</v>
          </cell>
        </row>
        <row r="376">
          <cell r="A376">
            <v>273</v>
          </cell>
          <cell r="B376">
            <v>-1</v>
          </cell>
          <cell r="C376">
            <v>31774</v>
          </cell>
          <cell r="D376" t="str">
            <v>Unknown</v>
          </cell>
          <cell r="E376" t="str">
            <v>LODWICK, GWILYM  MD</v>
          </cell>
          <cell r="F376">
            <v>0</v>
          </cell>
          <cell r="G376">
            <v>262.85214254255794</v>
          </cell>
          <cell r="H376">
            <v>46.516063037359025</v>
          </cell>
          <cell r="I376">
            <v>309.36820557991695</v>
          </cell>
          <cell r="J376">
            <v>0</v>
          </cell>
          <cell r="K376">
            <v>0</v>
          </cell>
          <cell r="L376">
            <v>0</v>
          </cell>
          <cell r="M376">
            <v>0</v>
          </cell>
          <cell r="N376">
            <v>0</v>
          </cell>
          <cell r="O376">
            <v>0</v>
          </cell>
          <cell r="P376">
            <v>0</v>
          </cell>
          <cell r="Q376">
            <v>0</v>
          </cell>
          <cell r="R376">
            <v>2.16</v>
          </cell>
          <cell r="S376">
            <v>0</v>
          </cell>
          <cell r="T376">
            <v>0</v>
          </cell>
          <cell r="U376">
            <v>0</v>
          </cell>
          <cell r="V376">
            <v>4.3015546100377238</v>
          </cell>
          <cell r="W376">
            <v>0</v>
          </cell>
          <cell r="X376">
            <v>0</v>
          </cell>
          <cell r="Y376">
            <v>0</v>
          </cell>
          <cell r="Z376">
            <v>0</v>
          </cell>
          <cell r="AA376">
            <v>0</v>
          </cell>
          <cell r="AB376">
            <v>38231</v>
          </cell>
          <cell r="AC376">
            <v>38595</v>
          </cell>
        </row>
        <row r="377">
          <cell r="A377">
            <v>273</v>
          </cell>
          <cell r="B377">
            <v>-1</v>
          </cell>
          <cell r="C377">
            <v>33713</v>
          </cell>
          <cell r="D377" t="str">
            <v>Unknown</v>
          </cell>
          <cell r="E377" t="str">
            <v>BENNETT, PAMELA A</v>
          </cell>
          <cell r="F377">
            <v>0</v>
          </cell>
          <cell r="G377">
            <v>818.18563253252671</v>
          </cell>
          <cell r="H377">
            <v>265.62364334743467</v>
          </cell>
          <cell r="I377">
            <v>1083.8092758799614</v>
          </cell>
          <cell r="J377">
            <v>0</v>
          </cell>
          <cell r="K377">
            <v>0</v>
          </cell>
          <cell r="L377">
            <v>0</v>
          </cell>
          <cell r="M377">
            <v>0</v>
          </cell>
          <cell r="N377">
            <v>0</v>
          </cell>
          <cell r="O377">
            <v>0</v>
          </cell>
          <cell r="P377">
            <v>0</v>
          </cell>
          <cell r="Q377">
            <v>0</v>
          </cell>
          <cell r="R377">
            <v>25.07</v>
          </cell>
          <cell r="S377">
            <v>0</v>
          </cell>
          <cell r="T377">
            <v>0</v>
          </cell>
          <cell r="U377">
            <v>0</v>
          </cell>
          <cell r="V377">
            <v>52.596946041184594</v>
          </cell>
          <cell r="W377">
            <v>0</v>
          </cell>
          <cell r="X377">
            <v>0</v>
          </cell>
          <cell r="Y377">
            <v>0</v>
          </cell>
          <cell r="Z377">
            <v>0</v>
          </cell>
          <cell r="AA377">
            <v>0</v>
          </cell>
          <cell r="AB377">
            <v>38231</v>
          </cell>
          <cell r="AC377">
            <v>38595</v>
          </cell>
        </row>
        <row r="378">
          <cell r="A378">
            <v>275</v>
          </cell>
          <cell r="B378">
            <v>-1</v>
          </cell>
          <cell r="C378">
            <v>30066</v>
          </cell>
          <cell r="D378" t="str">
            <v>Unknown</v>
          </cell>
          <cell r="E378" t="str">
            <v>BACH, RUSSELL MD</v>
          </cell>
          <cell r="F378">
            <v>0</v>
          </cell>
          <cell r="G378">
            <v>35.656974930636501</v>
          </cell>
          <cell r="H378">
            <v>6.6664806028467769</v>
          </cell>
          <cell r="I378">
            <v>42.323455533483276</v>
          </cell>
          <cell r="J378">
            <v>0</v>
          </cell>
          <cell r="K378">
            <v>0</v>
          </cell>
          <cell r="L378">
            <v>0</v>
          </cell>
          <cell r="M378">
            <v>0</v>
          </cell>
          <cell r="N378">
            <v>0</v>
          </cell>
          <cell r="O378">
            <v>0</v>
          </cell>
          <cell r="P378">
            <v>0</v>
          </cell>
          <cell r="Q378">
            <v>0</v>
          </cell>
          <cell r="R378">
            <v>0.25</v>
          </cell>
          <cell r="S378">
            <v>0</v>
          </cell>
          <cell r="T378">
            <v>0</v>
          </cell>
          <cell r="U378">
            <v>0</v>
          </cell>
          <cell r="V378">
            <v>0.55490843197452022</v>
          </cell>
          <cell r="W378">
            <v>0</v>
          </cell>
          <cell r="X378">
            <v>0</v>
          </cell>
          <cell r="Y378">
            <v>0</v>
          </cell>
          <cell r="Z378">
            <v>0</v>
          </cell>
          <cell r="AA378">
            <v>0</v>
          </cell>
          <cell r="AB378">
            <v>38231</v>
          </cell>
          <cell r="AC378">
            <v>38595</v>
          </cell>
        </row>
        <row r="379">
          <cell r="A379">
            <v>275</v>
          </cell>
          <cell r="B379">
            <v>-1</v>
          </cell>
          <cell r="C379">
            <v>680644</v>
          </cell>
          <cell r="D379" t="str">
            <v>Unknown</v>
          </cell>
          <cell r="E379" t="str">
            <v>HANNA, NANCY</v>
          </cell>
          <cell r="F379">
            <v>0</v>
          </cell>
          <cell r="G379">
            <v>0</v>
          </cell>
          <cell r="H379">
            <v>0</v>
          </cell>
          <cell r="I379">
            <v>0</v>
          </cell>
          <cell r="J379">
            <v>0</v>
          </cell>
          <cell r="K379">
            <v>0</v>
          </cell>
          <cell r="L379">
            <v>0</v>
          </cell>
          <cell r="M379">
            <v>0</v>
          </cell>
          <cell r="N379">
            <v>0</v>
          </cell>
          <cell r="O379">
            <v>0</v>
          </cell>
          <cell r="P379">
            <v>0</v>
          </cell>
          <cell r="Q379">
            <v>0</v>
          </cell>
          <cell r="R379">
            <v>0.5</v>
          </cell>
          <cell r="S379">
            <v>0</v>
          </cell>
          <cell r="T379">
            <v>0</v>
          </cell>
          <cell r="U379">
            <v>0</v>
          </cell>
          <cell r="V379">
            <v>0</v>
          </cell>
          <cell r="W379">
            <v>0</v>
          </cell>
          <cell r="X379">
            <v>0</v>
          </cell>
          <cell r="Y379">
            <v>0</v>
          </cell>
          <cell r="Z379">
            <v>0</v>
          </cell>
          <cell r="AA379">
            <v>0</v>
          </cell>
          <cell r="AB379">
            <v>38231</v>
          </cell>
          <cell r="AC379">
            <v>38595</v>
          </cell>
        </row>
        <row r="380">
          <cell r="A380">
            <v>275</v>
          </cell>
          <cell r="B380">
            <v>-1</v>
          </cell>
          <cell r="C380">
            <v>33731</v>
          </cell>
          <cell r="D380" t="str">
            <v>Unknown</v>
          </cell>
          <cell r="E380" t="str">
            <v>NOVY-PORTNOY, ALLENE</v>
          </cell>
          <cell r="F380">
            <v>0</v>
          </cell>
          <cell r="G380">
            <v>6.6890724376653354</v>
          </cell>
          <cell r="H380">
            <v>0.869139415770811</v>
          </cell>
          <cell r="I380">
            <v>7.5582118534361467</v>
          </cell>
          <cell r="J380">
            <v>0</v>
          </cell>
          <cell r="K380">
            <v>0</v>
          </cell>
          <cell r="L380">
            <v>0</v>
          </cell>
          <cell r="M380">
            <v>0</v>
          </cell>
          <cell r="N380">
            <v>0</v>
          </cell>
          <cell r="O380">
            <v>0</v>
          </cell>
          <cell r="P380">
            <v>0</v>
          </cell>
          <cell r="Q380">
            <v>0</v>
          </cell>
          <cell r="R380">
            <v>0.25</v>
          </cell>
          <cell r="S380">
            <v>0</v>
          </cell>
          <cell r="T380">
            <v>0</v>
          </cell>
          <cell r="U380">
            <v>0</v>
          </cell>
          <cell r="V380">
            <v>0.48779591377272469</v>
          </cell>
          <cell r="W380">
            <v>0</v>
          </cell>
          <cell r="X380">
            <v>0</v>
          </cell>
          <cell r="Y380">
            <v>0</v>
          </cell>
          <cell r="Z380">
            <v>0</v>
          </cell>
          <cell r="AA380">
            <v>0</v>
          </cell>
          <cell r="AB380">
            <v>38231</v>
          </cell>
          <cell r="AC380">
            <v>38595</v>
          </cell>
        </row>
        <row r="381">
          <cell r="A381">
            <v>275</v>
          </cell>
          <cell r="B381">
            <v>-1</v>
          </cell>
          <cell r="C381">
            <v>18511</v>
          </cell>
          <cell r="D381" t="str">
            <v>Unknown</v>
          </cell>
          <cell r="E381" t="str">
            <v>WRIGHT, ROCHELLE T.</v>
          </cell>
          <cell r="F381">
            <v>0</v>
          </cell>
          <cell r="G381">
            <v>1399.8621747954871</v>
          </cell>
          <cell r="H381">
            <v>450.06341507945655</v>
          </cell>
          <cell r="I381">
            <v>1849.9255898749436</v>
          </cell>
          <cell r="J381">
            <v>0</v>
          </cell>
          <cell r="K381">
            <v>0</v>
          </cell>
          <cell r="L381">
            <v>0</v>
          </cell>
          <cell r="M381">
            <v>0</v>
          </cell>
          <cell r="N381">
            <v>0</v>
          </cell>
          <cell r="O381">
            <v>0</v>
          </cell>
          <cell r="P381">
            <v>0</v>
          </cell>
          <cell r="Q381">
            <v>0</v>
          </cell>
          <cell r="R381">
            <v>57.58</v>
          </cell>
          <cell r="S381">
            <v>0</v>
          </cell>
          <cell r="T381">
            <v>0</v>
          </cell>
          <cell r="U381">
            <v>0</v>
          </cell>
          <cell r="V381">
            <v>106.4548352498028</v>
          </cell>
          <cell r="W381">
            <v>0</v>
          </cell>
          <cell r="X381">
            <v>0</v>
          </cell>
          <cell r="Y381">
            <v>0</v>
          </cell>
          <cell r="Z381">
            <v>0</v>
          </cell>
          <cell r="AA381">
            <v>0</v>
          </cell>
          <cell r="AB381">
            <v>38231</v>
          </cell>
          <cell r="AC381">
            <v>38595</v>
          </cell>
        </row>
        <row r="382">
          <cell r="A382">
            <v>275</v>
          </cell>
          <cell r="B382">
            <v>-1</v>
          </cell>
          <cell r="C382">
            <v>33574</v>
          </cell>
          <cell r="D382" t="str">
            <v>Unknown</v>
          </cell>
          <cell r="E382" t="str">
            <v>SNEED, BELVIN</v>
          </cell>
          <cell r="F382">
            <v>0</v>
          </cell>
          <cell r="G382">
            <v>12.339140149068642</v>
          </cell>
          <cell r="H382">
            <v>3.799093194155911</v>
          </cell>
          <cell r="I382">
            <v>16.138233343224552</v>
          </cell>
          <cell r="J382">
            <v>0</v>
          </cell>
          <cell r="K382">
            <v>0</v>
          </cell>
          <cell r="L382">
            <v>0</v>
          </cell>
          <cell r="M382">
            <v>0</v>
          </cell>
          <cell r="N382">
            <v>0</v>
          </cell>
          <cell r="O382">
            <v>0</v>
          </cell>
          <cell r="P382">
            <v>0</v>
          </cell>
          <cell r="Q382">
            <v>0</v>
          </cell>
          <cell r="R382">
            <v>0.5</v>
          </cell>
          <cell r="S382">
            <v>0</v>
          </cell>
          <cell r="T382">
            <v>0</v>
          </cell>
          <cell r="U382">
            <v>0</v>
          </cell>
          <cell r="V382">
            <v>0.90767896105708801</v>
          </cell>
          <cell r="W382">
            <v>0</v>
          </cell>
          <cell r="X382">
            <v>0</v>
          </cell>
          <cell r="Y382">
            <v>0</v>
          </cell>
          <cell r="Z382">
            <v>0</v>
          </cell>
          <cell r="AA382">
            <v>0</v>
          </cell>
          <cell r="AB382">
            <v>38231</v>
          </cell>
          <cell r="AC382">
            <v>38595</v>
          </cell>
        </row>
        <row r="383">
          <cell r="A383">
            <v>275</v>
          </cell>
          <cell r="B383">
            <v>-1</v>
          </cell>
          <cell r="C383">
            <v>23310</v>
          </cell>
          <cell r="D383" t="str">
            <v>Unknown</v>
          </cell>
          <cell r="E383" t="str">
            <v>ROAN, ROBERT</v>
          </cell>
          <cell r="F383">
            <v>0</v>
          </cell>
          <cell r="G383">
            <v>39.721645118145339</v>
          </cell>
          <cell r="H383">
            <v>13.203395006687472</v>
          </cell>
          <cell r="I383">
            <v>52.925040124832812</v>
          </cell>
          <cell r="J383">
            <v>0</v>
          </cell>
          <cell r="K383">
            <v>0</v>
          </cell>
          <cell r="L383">
            <v>0</v>
          </cell>
          <cell r="M383">
            <v>0</v>
          </cell>
          <cell r="N383">
            <v>0</v>
          </cell>
          <cell r="O383">
            <v>0</v>
          </cell>
          <cell r="P383">
            <v>0</v>
          </cell>
          <cell r="Q383">
            <v>0</v>
          </cell>
          <cell r="R383">
            <v>1.75</v>
          </cell>
          <cell r="S383">
            <v>0</v>
          </cell>
          <cell r="T383">
            <v>0</v>
          </cell>
          <cell r="U383">
            <v>0</v>
          </cell>
          <cell r="V383">
            <v>3.2456543914400351</v>
          </cell>
          <cell r="W383">
            <v>0</v>
          </cell>
          <cell r="X383">
            <v>0</v>
          </cell>
          <cell r="Y383">
            <v>0</v>
          </cell>
          <cell r="Z383">
            <v>0</v>
          </cell>
          <cell r="AA383">
            <v>0</v>
          </cell>
          <cell r="AB383">
            <v>38231</v>
          </cell>
          <cell r="AC383">
            <v>38595</v>
          </cell>
        </row>
        <row r="384">
          <cell r="A384">
            <v>275</v>
          </cell>
          <cell r="B384">
            <v>1201</v>
          </cell>
          <cell r="C384">
            <v>32820</v>
          </cell>
          <cell r="D384" t="str">
            <v>REHAB SPECIALIST</v>
          </cell>
          <cell r="E384" t="str">
            <v>DELAROSA, FRANK</v>
          </cell>
          <cell r="F384">
            <v>1</v>
          </cell>
          <cell r="G384">
            <v>8413.1</v>
          </cell>
          <cell r="H384">
            <v>3536.11</v>
          </cell>
          <cell r="I384">
            <v>11949.21</v>
          </cell>
          <cell r="J384">
            <v>0</v>
          </cell>
          <cell r="K384">
            <v>0</v>
          </cell>
          <cell r="L384">
            <v>0</v>
          </cell>
          <cell r="M384">
            <v>0</v>
          </cell>
          <cell r="N384">
            <v>0</v>
          </cell>
          <cell r="O384">
            <v>0</v>
          </cell>
          <cell r="P384">
            <v>0</v>
          </cell>
          <cell r="R384">
            <v>190.5</v>
          </cell>
          <cell r="S384">
            <v>0</v>
          </cell>
          <cell r="T384">
            <v>0</v>
          </cell>
          <cell r="U384">
            <v>0</v>
          </cell>
          <cell r="V384">
            <v>695.11130000000003</v>
          </cell>
          <cell r="X384">
            <v>0</v>
          </cell>
          <cell r="Y384">
            <v>0</v>
          </cell>
          <cell r="Z384">
            <v>0</v>
          </cell>
          <cell r="AA384">
            <v>0</v>
          </cell>
          <cell r="AB384">
            <v>38231</v>
          </cell>
          <cell r="AC384">
            <v>38595</v>
          </cell>
        </row>
        <row r="385">
          <cell r="A385">
            <v>275</v>
          </cell>
          <cell r="B385">
            <v>-1</v>
          </cell>
          <cell r="C385">
            <v>31774</v>
          </cell>
          <cell r="D385" t="str">
            <v>Unknown</v>
          </cell>
          <cell r="E385" t="str">
            <v>LODWICK, GWILYM  MD</v>
          </cell>
          <cell r="F385">
            <v>0</v>
          </cell>
          <cell r="G385">
            <v>40.157966221779681</v>
          </cell>
          <cell r="H385">
            <v>7.1066207418187402</v>
          </cell>
          <cell r="I385">
            <v>47.264586963598418</v>
          </cell>
          <cell r="J385">
            <v>0</v>
          </cell>
          <cell r="K385">
            <v>0</v>
          </cell>
          <cell r="L385">
            <v>0</v>
          </cell>
          <cell r="M385">
            <v>0</v>
          </cell>
          <cell r="N385">
            <v>0</v>
          </cell>
          <cell r="O385">
            <v>0</v>
          </cell>
          <cell r="P385">
            <v>0</v>
          </cell>
          <cell r="Q385">
            <v>0</v>
          </cell>
          <cell r="R385">
            <v>0.33</v>
          </cell>
          <cell r="S385">
            <v>0</v>
          </cell>
          <cell r="T385">
            <v>0</v>
          </cell>
          <cell r="U385">
            <v>0</v>
          </cell>
          <cell r="V385">
            <v>0.65718195431131887</v>
          </cell>
          <cell r="W385">
            <v>0</v>
          </cell>
          <cell r="X385">
            <v>0</v>
          </cell>
          <cell r="Y385">
            <v>0</v>
          </cell>
          <cell r="Z385">
            <v>0</v>
          </cell>
          <cell r="AA385">
            <v>0</v>
          </cell>
          <cell r="AB385">
            <v>38231</v>
          </cell>
          <cell r="AC385">
            <v>38595</v>
          </cell>
        </row>
        <row r="386">
          <cell r="A386">
            <v>275</v>
          </cell>
          <cell r="B386">
            <v>-1</v>
          </cell>
          <cell r="C386">
            <v>32070</v>
          </cell>
          <cell r="D386" t="str">
            <v>Unknown</v>
          </cell>
          <cell r="E386" t="str">
            <v>ROBINSON, CAROLYN</v>
          </cell>
          <cell r="F386">
            <v>0</v>
          </cell>
          <cell r="G386">
            <v>23.047910883593499</v>
          </cell>
          <cell r="H386">
            <v>7.7101824146508529</v>
          </cell>
          <cell r="I386">
            <v>30.758093298244351</v>
          </cell>
          <cell r="J386">
            <v>0</v>
          </cell>
          <cell r="K386">
            <v>0</v>
          </cell>
          <cell r="L386">
            <v>0</v>
          </cell>
          <cell r="M386">
            <v>0</v>
          </cell>
          <cell r="N386">
            <v>0</v>
          </cell>
          <cell r="O386">
            <v>0</v>
          </cell>
          <cell r="P386">
            <v>0</v>
          </cell>
          <cell r="Q386">
            <v>0</v>
          </cell>
          <cell r="R386">
            <v>1</v>
          </cell>
          <cell r="S386">
            <v>0</v>
          </cell>
          <cell r="T386">
            <v>0</v>
          </cell>
          <cell r="U386">
            <v>0</v>
          </cell>
          <cell r="V386">
            <v>1.8746176862900608</v>
          </cell>
          <cell r="W386">
            <v>0</v>
          </cell>
          <cell r="X386">
            <v>0</v>
          </cell>
          <cell r="Y386">
            <v>0</v>
          </cell>
          <cell r="Z386">
            <v>0</v>
          </cell>
          <cell r="AA386">
            <v>0</v>
          </cell>
          <cell r="AB386">
            <v>38231</v>
          </cell>
          <cell r="AC386">
            <v>38595</v>
          </cell>
        </row>
        <row r="387">
          <cell r="A387">
            <v>275</v>
          </cell>
          <cell r="B387">
            <v>-1</v>
          </cell>
          <cell r="C387">
            <v>32421</v>
          </cell>
          <cell r="D387" t="str">
            <v>Unknown</v>
          </cell>
          <cell r="E387" t="str">
            <v>HARPER, SUSAN</v>
          </cell>
          <cell r="F387">
            <v>0</v>
          </cell>
          <cell r="G387">
            <v>14.079568855932205</v>
          </cell>
          <cell r="H387">
            <v>5.0414054555084755</v>
          </cell>
          <cell r="I387">
            <v>19.12097431144068</v>
          </cell>
          <cell r="J387">
            <v>0</v>
          </cell>
          <cell r="K387">
            <v>0</v>
          </cell>
          <cell r="L387">
            <v>0</v>
          </cell>
          <cell r="M387">
            <v>0</v>
          </cell>
          <cell r="N387">
            <v>0</v>
          </cell>
          <cell r="O387">
            <v>0</v>
          </cell>
          <cell r="P387">
            <v>0</v>
          </cell>
          <cell r="Q387">
            <v>0</v>
          </cell>
          <cell r="R387">
            <v>0.33</v>
          </cell>
          <cell r="S387">
            <v>0</v>
          </cell>
          <cell r="T387">
            <v>0</v>
          </cell>
          <cell r="U387">
            <v>0</v>
          </cell>
          <cell r="V387">
            <v>0.90889865466101694</v>
          </cell>
          <cell r="W387">
            <v>0</v>
          </cell>
          <cell r="X387">
            <v>0</v>
          </cell>
          <cell r="Y387">
            <v>0</v>
          </cell>
          <cell r="Z387">
            <v>0</v>
          </cell>
          <cell r="AA387">
            <v>0</v>
          </cell>
          <cell r="AB387">
            <v>38231</v>
          </cell>
          <cell r="AC387">
            <v>38595</v>
          </cell>
        </row>
        <row r="388">
          <cell r="A388">
            <v>275</v>
          </cell>
          <cell r="B388">
            <v>-1</v>
          </cell>
          <cell r="C388">
            <v>32436</v>
          </cell>
          <cell r="D388" t="str">
            <v>Unknown</v>
          </cell>
          <cell r="E388" t="str">
            <v>EKEH, INNOCENT</v>
          </cell>
          <cell r="F388">
            <v>0</v>
          </cell>
          <cell r="G388">
            <v>809.75468774703552</v>
          </cell>
          <cell r="H388">
            <v>308.06381027667982</v>
          </cell>
          <cell r="I388">
            <v>1117.8184980237154</v>
          </cell>
          <cell r="J388">
            <v>0</v>
          </cell>
          <cell r="K388">
            <v>0</v>
          </cell>
          <cell r="L388">
            <v>0</v>
          </cell>
          <cell r="M388">
            <v>0</v>
          </cell>
          <cell r="N388">
            <v>0</v>
          </cell>
          <cell r="O388">
            <v>0</v>
          </cell>
          <cell r="P388">
            <v>0</v>
          </cell>
          <cell r="Q388">
            <v>0</v>
          </cell>
          <cell r="R388">
            <v>36</v>
          </cell>
          <cell r="S388">
            <v>0</v>
          </cell>
          <cell r="T388">
            <v>0</v>
          </cell>
          <cell r="U388">
            <v>0</v>
          </cell>
          <cell r="V388">
            <v>59.193698656126472</v>
          </cell>
          <cell r="W388">
            <v>0</v>
          </cell>
          <cell r="X388">
            <v>0</v>
          </cell>
          <cell r="Y388">
            <v>0</v>
          </cell>
          <cell r="Z388">
            <v>0</v>
          </cell>
          <cell r="AA388">
            <v>0</v>
          </cell>
          <cell r="AB388">
            <v>38231</v>
          </cell>
          <cell r="AC388">
            <v>38595</v>
          </cell>
        </row>
        <row r="389">
          <cell r="A389">
            <v>275</v>
          </cell>
          <cell r="B389">
            <v>-1</v>
          </cell>
          <cell r="C389">
            <v>32492</v>
          </cell>
          <cell r="D389" t="str">
            <v>Unknown</v>
          </cell>
          <cell r="E389" t="str">
            <v>KNIGHT-COLEMAN, KENDRA</v>
          </cell>
          <cell r="F389">
            <v>0</v>
          </cell>
          <cell r="G389">
            <v>16.02234074326919</v>
          </cell>
          <cell r="H389">
            <v>6.0284848743439854</v>
          </cell>
          <cell r="I389">
            <v>22.050825617613175</v>
          </cell>
          <cell r="J389">
            <v>0</v>
          </cell>
          <cell r="K389">
            <v>0</v>
          </cell>
          <cell r="L389">
            <v>0</v>
          </cell>
          <cell r="M389">
            <v>0</v>
          </cell>
          <cell r="N389">
            <v>0</v>
          </cell>
          <cell r="O389">
            <v>0</v>
          </cell>
          <cell r="P389">
            <v>0</v>
          </cell>
          <cell r="Q389">
            <v>0</v>
          </cell>
          <cell r="R389">
            <v>0.4</v>
          </cell>
          <cell r="S389">
            <v>0</v>
          </cell>
          <cell r="T389">
            <v>0</v>
          </cell>
          <cell r="U389">
            <v>0</v>
          </cell>
          <cell r="V389">
            <v>1.1831723627881838</v>
          </cell>
          <cell r="W389">
            <v>0</v>
          </cell>
          <cell r="X389">
            <v>0</v>
          </cell>
          <cell r="Y389">
            <v>0</v>
          </cell>
          <cell r="Z389">
            <v>0</v>
          </cell>
          <cell r="AA389">
            <v>0</v>
          </cell>
          <cell r="AB389">
            <v>38231</v>
          </cell>
          <cell r="AC389">
            <v>38595</v>
          </cell>
        </row>
        <row r="390">
          <cell r="A390">
            <v>275</v>
          </cell>
          <cell r="B390">
            <v>-1</v>
          </cell>
          <cell r="C390">
            <v>20036</v>
          </cell>
          <cell r="D390" t="str">
            <v>Unknown</v>
          </cell>
          <cell r="E390" t="str">
            <v>ROSS, MARCIA</v>
          </cell>
          <cell r="F390">
            <v>0</v>
          </cell>
          <cell r="G390">
            <v>5729.1512658021811</v>
          </cell>
          <cell r="H390">
            <v>2382.7685475557482</v>
          </cell>
          <cell r="I390">
            <v>8111.9198133579293</v>
          </cell>
          <cell r="J390">
            <v>0</v>
          </cell>
          <cell r="K390">
            <v>0</v>
          </cell>
          <cell r="L390">
            <v>0</v>
          </cell>
          <cell r="M390">
            <v>0</v>
          </cell>
          <cell r="N390">
            <v>0</v>
          </cell>
          <cell r="O390">
            <v>0</v>
          </cell>
          <cell r="P390">
            <v>0</v>
          </cell>
          <cell r="Q390">
            <v>0</v>
          </cell>
          <cell r="R390">
            <v>108.67</v>
          </cell>
          <cell r="S390">
            <v>0</v>
          </cell>
          <cell r="T390">
            <v>0</v>
          </cell>
          <cell r="U390">
            <v>0</v>
          </cell>
          <cell r="V390">
            <v>459.06816348543214</v>
          </cell>
          <cell r="W390">
            <v>0</v>
          </cell>
          <cell r="X390">
            <v>0</v>
          </cell>
          <cell r="Y390">
            <v>0</v>
          </cell>
          <cell r="Z390">
            <v>0</v>
          </cell>
          <cell r="AA390">
            <v>0</v>
          </cell>
          <cell r="AB390">
            <v>38231</v>
          </cell>
          <cell r="AC390">
            <v>38595</v>
          </cell>
        </row>
        <row r="391">
          <cell r="A391">
            <v>275</v>
          </cell>
          <cell r="B391">
            <v>5935</v>
          </cell>
          <cell r="C391">
            <v>32338</v>
          </cell>
          <cell r="D391" t="str">
            <v>REHAB SPECIALIST</v>
          </cell>
          <cell r="E391" t="str">
            <v>MACLACHLAN, KEITH</v>
          </cell>
          <cell r="F391">
            <v>1</v>
          </cell>
          <cell r="G391">
            <v>15129.573072164949</v>
          </cell>
          <cell r="H391">
            <v>6067.4789832106035</v>
          </cell>
          <cell r="I391">
            <v>21197.052055375552</v>
          </cell>
          <cell r="J391">
            <v>0</v>
          </cell>
          <cell r="K391">
            <v>0</v>
          </cell>
          <cell r="L391">
            <v>0</v>
          </cell>
          <cell r="M391">
            <v>0</v>
          </cell>
          <cell r="N391">
            <v>0</v>
          </cell>
          <cell r="O391">
            <v>0</v>
          </cell>
          <cell r="P391">
            <v>0</v>
          </cell>
          <cell r="R391">
            <v>329.46</v>
          </cell>
          <cell r="S391">
            <v>0</v>
          </cell>
          <cell r="T391">
            <v>0</v>
          </cell>
          <cell r="U391">
            <v>0</v>
          </cell>
          <cell r="V391">
            <v>1194.9000197113403</v>
          </cell>
          <cell r="X391">
            <v>0</v>
          </cell>
          <cell r="Y391">
            <v>0</v>
          </cell>
          <cell r="Z391">
            <v>0</v>
          </cell>
          <cell r="AA391">
            <v>0</v>
          </cell>
          <cell r="AB391">
            <v>38231</v>
          </cell>
          <cell r="AC391">
            <v>38595</v>
          </cell>
        </row>
        <row r="392">
          <cell r="A392">
            <v>275</v>
          </cell>
          <cell r="B392">
            <v>-1</v>
          </cell>
          <cell r="C392">
            <v>32535</v>
          </cell>
          <cell r="D392" t="str">
            <v>Unknown</v>
          </cell>
          <cell r="E392" t="str">
            <v>ISRAEL, TAMMY RENAE</v>
          </cell>
          <cell r="F392">
            <v>0</v>
          </cell>
          <cell r="G392">
            <v>159.74368370298939</v>
          </cell>
          <cell r="H392">
            <v>62.6138862102218</v>
          </cell>
          <cell r="I392">
            <v>222.35756991321119</v>
          </cell>
          <cell r="J392">
            <v>0</v>
          </cell>
          <cell r="K392">
            <v>0</v>
          </cell>
          <cell r="L392">
            <v>0</v>
          </cell>
          <cell r="M392">
            <v>0</v>
          </cell>
          <cell r="N392">
            <v>0</v>
          </cell>
          <cell r="O392">
            <v>0</v>
          </cell>
          <cell r="P392">
            <v>0</v>
          </cell>
          <cell r="Q392">
            <v>0</v>
          </cell>
          <cell r="R392">
            <v>5</v>
          </cell>
          <cell r="S392">
            <v>0</v>
          </cell>
          <cell r="T392">
            <v>0</v>
          </cell>
          <cell r="U392">
            <v>0</v>
          </cell>
          <cell r="V392">
            <v>14.116590163934426</v>
          </cell>
          <cell r="W392">
            <v>0</v>
          </cell>
          <cell r="X392">
            <v>0</v>
          </cell>
          <cell r="Y392">
            <v>0</v>
          </cell>
          <cell r="Z392">
            <v>0</v>
          </cell>
          <cell r="AA392">
            <v>0</v>
          </cell>
          <cell r="AB392">
            <v>38231</v>
          </cell>
          <cell r="AC392">
            <v>38595</v>
          </cell>
        </row>
        <row r="393">
          <cell r="A393">
            <v>275</v>
          </cell>
          <cell r="B393">
            <v>-1</v>
          </cell>
          <cell r="C393">
            <v>17752</v>
          </cell>
          <cell r="D393" t="str">
            <v>Unknown</v>
          </cell>
          <cell r="E393" t="str">
            <v>OROZCO, EDUARDO</v>
          </cell>
          <cell r="F393">
            <v>0</v>
          </cell>
          <cell r="G393">
            <v>392.58843602491299</v>
          </cell>
          <cell r="H393">
            <v>120.60223023334355</v>
          </cell>
          <cell r="I393">
            <v>513.19066625825656</v>
          </cell>
          <cell r="J393">
            <v>0</v>
          </cell>
          <cell r="K393">
            <v>0</v>
          </cell>
          <cell r="L393">
            <v>0</v>
          </cell>
          <cell r="M393">
            <v>0</v>
          </cell>
          <cell r="N393">
            <v>0</v>
          </cell>
          <cell r="O393">
            <v>0</v>
          </cell>
          <cell r="P393">
            <v>0</v>
          </cell>
          <cell r="Q393">
            <v>0</v>
          </cell>
          <cell r="R393">
            <v>16.48</v>
          </cell>
          <cell r="S393">
            <v>0</v>
          </cell>
          <cell r="T393">
            <v>0</v>
          </cell>
          <cell r="U393">
            <v>0</v>
          </cell>
          <cell r="V393">
            <v>26.922404580476424</v>
          </cell>
          <cell r="W393">
            <v>0</v>
          </cell>
          <cell r="X393">
            <v>0</v>
          </cell>
          <cell r="Y393">
            <v>0</v>
          </cell>
          <cell r="Z393">
            <v>0</v>
          </cell>
          <cell r="AA393">
            <v>0</v>
          </cell>
          <cell r="AB393">
            <v>38231</v>
          </cell>
          <cell r="AC393">
            <v>38595</v>
          </cell>
        </row>
        <row r="394">
          <cell r="A394">
            <v>275</v>
          </cell>
          <cell r="B394">
            <v>5892</v>
          </cell>
          <cell r="C394">
            <v>33807</v>
          </cell>
          <cell r="D394" t="str">
            <v>REHAB SPECIALIST</v>
          </cell>
          <cell r="E394" t="str">
            <v>WIRSHING, ANDREA L</v>
          </cell>
          <cell r="F394">
            <v>1</v>
          </cell>
          <cell r="G394">
            <v>423.36577616187168</v>
          </cell>
          <cell r="H394">
            <v>76.070878912424917</v>
          </cell>
          <cell r="I394">
            <v>499.4366550742966</v>
          </cell>
          <cell r="J394">
            <v>0</v>
          </cell>
          <cell r="K394">
            <v>0</v>
          </cell>
          <cell r="L394">
            <v>0</v>
          </cell>
          <cell r="M394">
            <v>0</v>
          </cell>
          <cell r="N394">
            <v>0</v>
          </cell>
          <cell r="O394">
            <v>0</v>
          </cell>
          <cell r="P394">
            <v>0</v>
          </cell>
          <cell r="R394">
            <v>10.92</v>
          </cell>
          <cell r="S394">
            <v>0</v>
          </cell>
          <cell r="T394">
            <v>0</v>
          </cell>
          <cell r="U394">
            <v>0</v>
          </cell>
          <cell r="V394">
            <v>34.001104204868795</v>
          </cell>
          <cell r="X394">
            <v>0</v>
          </cell>
          <cell r="Y394">
            <v>0</v>
          </cell>
          <cell r="Z394">
            <v>0</v>
          </cell>
          <cell r="AA394">
            <v>0</v>
          </cell>
          <cell r="AB394">
            <v>38231</v>
          </cell>
          <cell r="AC394">
            <v>38595</v>
          </cell>
        </row>
        <row r="395">
          <cell r="A395">
            <v>275</v>
          </cell>
          <cell r="B395">
            <v>6280</v>
          </cell>
          <cell r="C395">
            <v>3352</v>
          </cell>
          <cell r="D395" t="str">
            <v>EMPLOYMENT SPECIALIST</v>
          </cell>
          <cell r="E395" t="str">
            <v>MILLER, KATHERINE MARIE</v>
          </cell>
          <cell r="F395">
            <v>0.75</v>
          </cell>
          <cell r="G395">
            <v>4350.3793237695163</v>
          </cell>
          <cell r="H395">
            <v>1145.9382848537684</v>
          </cell>
          <cell r="I395">
            <v>5496.3176086232852</v>
          </cell>
          <cell r="J395">
            <v>0</v>
          </cell>
          <cell r="K395">
            <v>0</v>
          </cell>
          <cell r="L395">
            <v>0</v>
          </cell>
          <cell r="M395">
            <v>0</v>
          </cell>
          <cell r="N395">
            <v>0</v>
          </cell>
          <cell r="O395">
            <v>0</v>
          </cell>
          <cell r="P395">
            <v>0</v>
          </cell>
          <cell r="R395">
            <v>87.94</v>
          </cell>
          <cell r="S395">
            <v>0</v>
          </cell>
          <cell r="T395">
            <v>0</v>
          </cell>
          <cell r="U395">
            <v>0</v>
          </cell>
          <cell r="V395">
            <v>247.27087271142108</v>
          </cell>
          <cell r="X395">
            <v>0</v>
          </cell>
          <cell r="Y395">
            <v>0</v>
          </cell>
          <cell r="Z395">
            <v>0</v>
          </cell>
          <cell r="AA395">
            <v>0</v>
          </cell>
          <cell r="AB395">
            <v>38231</v>
          </cell>
          <cell r="AC395">
            <v>38595</v>
          </cell>
        </row>
        <row r="396">
          <cell r="A396">
            <v>275</v>
          </cell>
          <cell r="B396">
            <v>5487</v>
          </cell>
          <cell r="C396">
            <v>3697</v>
          </cell>
          <cell r="D396" t="str">
            <v>SUPR EMP SPECIALIST</v>
          </cell>
          <cell r="E396" t="str">
            <v>POLACHECK, THOMAS</v>
          </cell>
          <cell r="F396">
            <v>1</v>
          </cell>
          <cell r="G396">
            <v>874.64346543063027</v>
          </cell>
          <cell r="H396">
            <v>263.27954044326759</v>
          </cell>
          <cell r="I396">
            <v>1137.9230058738979</v>
          </cell>
          <cell r="J396">
            <v>0</v>
          </cell>
          <cell r="K396">
            <v>0</v>
          </cell>
          <cell r="L396">
            <v>0</v>
          </cell>
          <cell r="M396">
            <v>0</v>
          </cell>
          <cell r="N396">
            <v>0</v>
          </cell>
          <cell r="O396">
            <v>0</v>
          </cell>
          <cell r="P396">
            <v>0</v>
          </cell>
          <cell r="R396">
            <v>44.68</v>
          </cell>
          <cell r="S396">
            <v>0</v>
          </cell>
          <cell r="T396">
            <v>0</v>
          </cell>
          <cell r="U396">
            <v>0</v>
          </cell>
          <cell r="V396">
            <v>39.868195273530134</v>
          </cell>
          <cell r="X396">
            <v>0</v>
          </cell>
          <cell r="Y396">
            <v>0</v>
          </cell>
          <cell r="Z396">
            <v>0</v>
          </cell>
          <cell r="AA396">
            <v>0</v>
          </cell>
          <cell r="AB396">
            <v>38231</v>
          </cell>
          <cell r="AC396">
            <v>38595</v>
          </cell>
        </row>
        <row r="397">
          <cell r="A397">
            <v>404</v>
          </cell>
          <cell r="B397">
            <v>-1</v>
          </cell>
          <cell r="C397">
            <v>22195</v>
          </cell>
          <cell r="D397" t="str">
            <v>Unknown</v>
          </cell>
          <cell r="E397" t="str">
            <v>WILHITE, MADLYN L.</v>
          </cell>
          <cell r="F397">
            <v>0</v>
          </cell>
          <cell r="G397">
            <v>30.268234485917105</v>
          </cell>
          <cell r="H397">
            <v>9.0207051980764827</v>
          </cell>
          <cell r="I397">
            <v>39.28893968399359</v>
          </cell>
          <cell r="J397">
            <v>0</v>
          </cell>
          <cell r="K397">
            <v>0</v>
          </cell>
          <cell r="L397">
            <v>0</v>
          </cell>
          <cell r="M397">
            <v>0</v>
          </cell>
          <cell r="N397">
            <v>0</v>
          </cell>
          <cell r="O397">
            <v>0</v>
          </cell>
          <cell r="P397">
            <v>0</v>
          </cell>
          <cell r="Q397">
            <v>0</v>
          </cell>
          <cell r="R397">
            <v>1.07</v>
          </cell>
          <cell r="S397">
            <v>0</v>
          </cell>
          <cell r="T397">
            <v>0</v>
          </cell>
          <cell r="U397">
            <v>0</v>
          </cell>
          <cell r="V397">
            <v>2.0385627258987862</v>
          </cell>
          <cell r="W397">
            <v>0</v>
          </cell>
          <cell r="X397">
            <v>0</v>
          </cell>
          <cell r="Y397">
            <v>0</v>
          </cell>
          <cell r="Z397">
            <v>0</v>
          </cell>
          <cell r="AA397">
            <v>0</v>
          </cell>
          <cell r="AB397">
            <v>38231</v>
          </cell>
          <cell r="AC397">
            <v>38595</v>
          </cell>
        </row>
        <row r="398">
          <cell r="A398">
            <v>404</v>
          </cell>
          <cell r="B398">
            <v>-1</v>
          </cell>
          <cell r="C398">
            <v>33558</v>
          </cell>
          <cell r="D398" t="str">
            <v>Unknown</v>
          </cell>
          <cell r="E398" t="str">
            <v>KIFF, SHERRY</v>
          </cell>
          <cell r="F398">
            <v>0</v>
          </cell>
          <cell r="G398">
            <v>11.162111451417307</v>
          </cell>
          <cell r="H398">
            <v>3.1298989701741076</v>
          </cell>
          <cell r="I398">
            <v>14.292010421591414</v>
          </cell>
          <cell r="J398">
            <v>0</v>
          </cell>
          <cell r="K398">
            <v>0</v>
          </cell>
          <cell r="L398">
            <v>0</v>
          </cell>
          <cell r="M398">
            <v>0</v>
          </cell>
          <cell r="N398">
            <v>0</v>
          </cell>
          <cell r="O398">
            <v>0</v>
          </cell>
          <cell r="P398">
            <v>0</v>
          </cell>
          <cell r="Q398">
            <v>0</v>
          </cell>
          <cell r="R398">
            <v>0.33</v>
          </cell>
          <cell r="S398">
            <v>0</v>
          </cell>
          <cell r="T398">
            <v>0</v>
          </cell>
          <cell r="U398">
            <v>0</v>
          </cell>
          <cell r="V398">
            <v>0.62303869760940678</v>
          </cell>
          <cell r="W398">
            <v>0</v>
          </cell>
          <cell r="X398">
            <v>0</v>
          </cell>
          <cell r="Y398">
            <v>0</v>
          </cell>
          <cell r="Z398">
            <v>0</v>
          </cell>
          <cell r="AA398">
            <v>0</v>
          </cell>
          <cell r="AB398">
            <v>38231</v>
          </cell>
          <cell r="AC398">
            <v>38595</v>
          </cell>
        </row>
        <row r="399">
          <cell r="A399">
            <v>404</v>
          </cell>
          <cell r="B399">
            <v>-1</v>
          </cell>
          <cell r="C399">
            <v>33549</v>
          </cell>
          <cell r="D399" t="str">
            <v>Unknown</v>
          </cell>
          <cell r="E399" t="str">
            <v>HALL, JON SCOTT</v>
          </cell>
          <cell r="F399">
            <v>0</v>
          </cell>
          <cell r="G399">
            <v>11.205961960008556</v>
          </cell>
          <cell r="H399">
            <v>3.2096610350727124</v>
          </cell>
          <cell r="I399">
            <v>14.415622995081268</v>
          </cell>
          <cell r="J399">
            <v>0</v>
          </cell>
          <cell r="K399">
            <v>0</v>
          </cell>
          <cell r="L399">
            <v>0</v>
          </cell>
          <cell r="M399">
            <v>0</v>
          </cell>
          <cell r="N399">
            <v>0</v>
          </cell>
          <cell r="O399">
            <v>0</v>
          </cell>
          <cell r="P399">
            <v>0</v>
          </cell>
          <cell r="Q399">
            <v>0</v>
          </cell>
          <cell r="R399">
            <v>0.25</v>
          </cell>
          <cell r="S399">
            <v>0</v>
          </cell>
          <cell r="T399">
            <v>0</v>
          </cell>
          <cell r="U399">
            <v>0</v>
          </cell>
          <cell r="V399">
            <v>0.69503876176218993</v>
          </cell>
          <cell r="W399">
            <v>0</v>
          </cell>
          <cell r="X399">
            <v>0</v>
          </cell>
          <cell r="Y399">
            <v>0</v>
          </cell>
          <cell r="Z399">
            <v>0</v>
          </cell>
          <cell r="AA399">
            <v>0</v>
          </cell>
          <cell r="AB399">
            <v>38231</v>
          </cell>
          <cell r="AC399">
            <v>38595</v>
          </cell>
        </row>
        <row r="400">
          <cell r="A400">
            <v>404</v>
          </cell>
          <cell r="B400">
            <v>-1</v>
          </cell>
          <cell r="C400">
            <v>33422</v>
          </cell>
          <cell r="D400" t="str">
            <v>Unknown</v>
          </cell>
          <cell r="E400" t="str">
            <v>METOYER, RENEE A</v>
          </cell>
          <cell r="F400">
            <v>0</v>
          </cell>
          <cell r="G400">
            <v>32.195707578806164</v>
          </cell>
          <cell r="H400">
            <v>9.2432595573440643</v>
          </cell>
          <cell r="I400">
            <v>41.438967136150225</v>
          </cell>
          <cell r="J400">
            <v>0</v>
          </cell>
          <cell r="K400">
            <v>0</v>
          </cell>
          <cell r="L400">
            <v>0</v>
          </cell>
          <cell r="M400">
            <v>0</v>
          </cell>
          <cell r="N400">
            <v>0</v>
          </cell>
          <cell r="O400">
            <v>0</v>
          </cell>
          <cell r="P400">
            <v>0</v>
          </cell>
          <cell r="Q400">
            <v>0</v>
          </cell>
          <cell r="R400">
            <v>0.5</v>
          </cell>
          <cell r="S400">
            <v>0</v>
          </cell>
          <cell r="T400">
            <v>0</v>
          </cell>
          <cell r="U400">
            <v>0</v>
          </cell>
          <cell r="V400">
            <v>1.9929105106831464</v>
          </cell>
          <cell r="W400">
            <v>0</v>
          </cell>
          <cell r="X400">
            <v>0</v>
          </cell>
          <cell r="Y400">
            <v>0</v>
          </cell>
          <cell r="Z400">
            <v>0</v>
          </cell>
          <cell r="AA400">
            <v>0</v>
          </cell>
          <cell r="AB400">
            <v>38231</v>
          </cell>
          <cell r="AC400">
            <v>38595</v>
          </cell>
        </row>
        <row r="401">
          <cell r="A401">
            <v>404</v>
          </cell>
          <cell r="B401">
            <v>-1</v>
          </cell>
          <cell r="C401">
            <v>33337</v>
          </cell>
          <cell r="D401" t="str">
            <v>Unknown</v>
          </cell>
          <cell r="E401" t="str">
            <v>EKHTIAR, MITRA</v>
          </cell>
          <cell r="F401">
            <v>0</v>
          </cell>
          <cell r="G401">
            <v>12.175603667855324</v>
          </cell>
          <cell r="H401">
            <v>4.0296535914416713</v>
          </cell>
          <cell r="I401">
            <v>16.205257259296996</v>
          </cell>
          <cell r="J401">
            <v>0</v>
          </cell>
          <cell r="K401">
            <v>0</v>
          </cell>
          <cell r="L401">
            <v>0</v>
          </cell>
          <cell r="M401">
            <v>0</v>
          </cell>
          <cell r="N401">
            <v>0</v>
          </cell>
          <cell r="O401">
            <v>0</v>
          </cell>
          <cell r="P401">
            <v>0</v>
          </cell>
          <cell r="Q401">
            <v>0</v>
          </cell>
          <cell r="R401">
            <v>0.25</v>
          </cell>
          <cell r="S401">
            <v>0</v>
          </cell>
          <cell r="T401">
            <v>0</v>
          </cell>
          <cell r="U401">
            <v>0</v>
          </cell>
          <cell r="V401">
            <v>0.92715267447784011</v>
          </cell>
          <cell r="W401">
            <v>0</v>
          </cell>
          <cell r="X401">
            <v>0</v>
          </cell>
          <cell r="Y401">
            <v>0</v>
          </cell>
          <cell r="Z401">
            <v>0</v>
          </cell>
          <cell r="AA401">
            <v>0</v>
          </cell>
          <cell r="AB401">
            <v>38231</v>
          </cell>
          <cell r="AC401">
            <v>38595</v>
          </cell>
        </row>
        <row r="402">
          <cell r="A402">
            <v>404</v>
          </cell>
          <cell r="B402">
            <v>-1</v>
          </cell>
          <cell r="C402">
            <v>33224</v>
          </cell>
          <cell r="D402" t="str">
            <v>Unknown</v>
          </cell>
          <cell r="E402" t="str">
            <v>METCALFE, RICHARD</v>
          </cell>
          <cell r="F402">
            <v>0</v>
          </cell>
          <cell r="G402">
            <v>34.469413885823528</v>
          </cell>
          <cell r="H402">
            <v>8.0746949750540118</v>
          </cell>
          <cell r="I402">
            <v>42.544108860877543</v>
          </cell>
          <cell r="J402">
            <v>0</v>
          </cell>
          <cell r="K402">
            <v>0</v>
          </cell>
          <cell r="L402">
            <v>0</v>
          </cell>
          <cell r="M402">
            <v>0</v>
          </cell>
          <cell r="N402">
            <v>0</v>
          </cell>
          <cell r="O402">
            <v>0</v>
          </cell>
          <cell r="P402">
            <v>0</v>
          </cell>
          <cell r="Q402">
            <v>0</v>
          </cell>
          <cell r="R402">
            <v>1.08</v>
          </cell>
          <cell r="S402">
            <v>0</v>
          </cell>
          <cell r="T402">
            <v>0</v>
          </cell>
          <cell r="U402">
            <v>0</v>
          </cell>
          <cell r="V402">
            <v>1.7457536362082096</v>
          </cell>
          <cell r="W402">
            <v>0</v>
          </cell>
          <cell r="X402">
            <v>0</v>
          </cell>
          <cell r="Y402">
            <v>0</v>
          </cell>
          <cell r="Z402">
            <v>0</v>
          </cell>
          <cell r="AA402">
            <v>0</v>
          </cell>
          <cell r="AB402">
            <v>38231</v>
          </cell>
          <cell r="AC402">
            <v>38595</v>
          </cell>
        </row>
        <row r="403">
          <cell r="A403">
            <v>404</v>
          </cell>
          <cell r="B403">
            <v>-1</v>
          </cell>
          <cell r="C403">
            <v>32401</v>
          </cell>
          <cell r="D403" t="str">
            <v>Unknown</v>
          </cell>
          <cell r="E403" t="str">
            <v>LEE, AVA MICHELE MD</v>
          </cell>
          <cell r="F403">
            <v>0</v>
          </cell>
          <cell r="G403">
            <v>53.945940599060499</v>
          </cell>
          <cell r="H403">
            <v>10.058874278113583</v>
          </cell>
          <cell r="I403">
            <v>64.004814877174084</v>
          </cell>
          <cell r="J403">
            <v>0</v>
          </cell>
          <cell r="K403">
            <v>0</v>
          </cell>
          <cell r="L403">
            <v>0</v>
          </cell>
          <cell r="M403">
            <v>0</v>
          </cell>
          <cell r="N403">
            <v>0</v>
          </cell>
          <cell r="O403">
            <v>0</v>
          </cell>
          <cell r="P403">
            <v>0</v>
          </cell>
          <cell r="Q403">
            <v>0</v>
          </cell>
          <cell r="R403">
            <v>0.33</v>
          </cell>
          <cell r="S403">
            <v>0</v>
          </cell>
          <cell r="T403">
            <v>0</v>
          </cell>
          <cell r="U403">
            <v>0</v>
          </cell>
          <cell r="V403">
            <v>0.86676881113935988</v>
          </cell>
          <cell r="W403">
            <v>0</v>
          </cell>
          <cell r="X403">
            <v>0</v>
          </cell>
          <cell r="Y403">
            <v>0</v>
          </cell>
          <cell r="Z403">
            <v>0</v>
          </cell>
          <cell r="AA403">
            <v>0</v>
          </cell>
          <cell r="AB403">
            <v>38231</v>
          </cell>
          <cell r="AC403">
            <v>38595</v>
          </cell>
        </row>
        <row r="404">
          <cell r="A404">
            <v>404</v>
          </cell>
          <cell r="B404">
            <v>-1</v>
          </cell>
          <cell r="C404">
            <v>22691</v>
          </cell>
          <cell r="D404" t="str">
            <v>Unknown</v>
          </cell>
          <cell r="E404" t="str">
            <v>WEILER, SHIRLEY A.</v>
          </cell>
          <cell r="F404">
            <v>0</v>
          </cell>
          <cell r="G404">
            <v>19.995144876719312</v>
          </cell>
          <cell r="H404">
            <v>5.7535960186793744</v>
          </cell>
          <cell r="I404">
            <v>25.748740895398686</v>
          </cell>
          <cell r="J404">
            <v>0</v>
          </cell>
          <cell r="K404">
            <v>0</v>
          </cell>
          <cell r="L404">
            <v>0</v>
          </cell>
          <cell r="M404">
            <v>0</v>
          </cell>
          <cell r="N404">
            <v>0</v>
          </cell>
          <cell r="O404">
            <v>0</v>
          </cell>
          <cell r="P404">
            <v>0</v>
          </cell>
          <cell r="Q404">
            <v>0</v>
          </cell>
          <cell r="R404">
            <v>0.5</v>
          </cell>
          <cell r="S404">
            <v>0</v>
          </cell>
          <cell r="T404">
            <v>0</v>
          </cell>
          <cell r="U404">
            <v>0</v>
          </cell>
          <cell r="V404">
            <v>1.2430176274644182</v>
          </cell>
          <cell r="W404">
            <v>0</v>
          </cell>
          <cell r="X404">
            <v>0</v>
          </cell>
          <cell r="Y404">
            <v>0</v>
          </cell>
          <cell r="Z404">
            <v>0</v>
          </cell>
          <cell r="AA404">
            <v>0</v>
          </cell>
          <cell r="AB404">
            <v>38231</v>
          </cell>
          <cell r="AC404">
            <v>38595</v>
          </cell>
        </row>
        <row r="405">
          <cell r="A405">
            <v>404</v>
          </cell>
          <cell r="B405">
            <v>-1</v>
          </cell>
          <cell r="C405">
            <v>33713</v>
          </cell>
          <cell r="D405" t="str">
            <v>Unknown</v>
          </cell>
          <cell r="E405" t="str">
            <v>BENNETT, PAMELA A</v>
          </cell>
          <cell r="F405">
            <v>0</v>
          </cell>
          <cell r="G405">
            <v>8.1590110942613361</v>
          </cell>
          <cell r="H405">
            <v>2.6488197382073664</v>
          </cell>
          <cell r="I405">
            <v>10.807830832468703</v>
          </cell>
          <cell r="J405">
            <v>0</v>
          </cell>
          <cell r="K405">
            <v>0</v>
          </cell>
          <cell r="L405">
            <v>0</v>
          </cell>
          <cell r="M405">
            <v>0</v>
          </cell>
          <cell r="N405">
            <v>0</v>
          </cell>
          <cell r="O405">
            <v>0</v>
          </cell>
          <cell r="P405">
            <v>0</v>
          </cell>
          <cell r="Q405">
            <v>0</v>
          </cell>
          <cell r="R405">
            <v>0.25</v>
          </cell>
          <cell r="S405">
            <v>0</v>
          </cell>
          <cell r="T405">
            <v>0</v>
          </cell>
          <cell r="U405">
            <v>0</v>
          </cell>
          <cell r="V405">
            <v>0.52450085800941959</v>
          </cell>
          <cell r="W405">
            <v>0</v>
          </cell>
          <cell r="X405">
            <v>0</v>
          </cell>
          <cell r="Y405">
            <v>0</v>
          </cell>
          <cell r="Z405">
            <v>0</v>
          </cell>
          <cell r="AA405">
            <v>0</v>
          </cell>
          <cell r="AB405">
            <v>38231</v>
          </cell>
          <cell r="AC405">
            <v>38595</v>
          </cell>
        </row>
        <row r="406">
          <cell r="A406">
            <v>404</v>
          </cell>
          <cell r="B406">
            <v>-1</v>
          </cell>
          <cell r="C406">
            <v>33669</v>
          </cell>
          <cell r="D406" t="str">
            <v>Unknown</v>
          </cell>
          <cell r="E406" t="str">
            <v>KHAN, GHULAM M</v>
          </cell>
          <cell r="F406">
            <v>0</v>
          </cell>
          <cell r="G406">
            <v>473.57314685314657</v>
          </cell>
          <cell r="H406">
            <v>78.76304195804191</v>
          </cell>
          <cell r="I406">
            <v>552.33618881118844</v>
          </cell>
          <cell r="J406">
            <v>0</v>
          </cell>
          <cell r="K406">
            <v>0</v>
          </cell>
          <cell r="L406">
            <v>0</v>
          </cell>
          <cell r="M406">
            <v>0</v>
          </cell>
          <cell r="N406">
            <v>0</v>
          </cell>
          <cell r="O406">
            <v>0</v>
          </cell>
          <cell r="P406">
            <v>0</v>
          </cell>
          <cell r="Q406">
            <v>0</v>
          </cell>
          <cell r="R406">
            <v>4.22</v>
          </cell>
          <cell r="S406">
            <v>0</v>
          </cell>
          <cell r="T406">
            <v>0</v>
          </cell>
          <cell r="U406">
            <v>0</v>
          </cell>
          <cell r="V406">
            <v>7.2727300699300637</v>
          </cell>
          <cell r="W406">
            <v>0</v>
          </cell>
          <cell r="X406">
            <v>0</v>
          </cell>
          <cell r="Y406">
            <v>0</v>
          </cell>
          <cell r="Z406">
            <v>0</v>
          </cell>
          <cell r="AA406">
            <v>0</v>
          </cell>
          <cell r="AB406">
            <v>38231</v>
          </cell>
          <cell r="AC406">
            <v>38595</v>
          </cell>
        </row>
        <row r="407">
          <cell r="A407">
            <v>404</v>
          </cell>
          <cell r="B407">
            <v>-1</v>
          </cell>
          <cell r="C407">
            <v>33654</v>
          </cell>
          <cell r="D407" t="str">
            <v>Unknown</v>
          </cell>
          <cell r="E407" t="str">
            <v>PELOQUEN, JENNY L DO</v>
          </cell>
          <cell r="F407">
            <v>0</v>
          </cell>
          <cell r="G407">
            <v>2.8278202308960942</v>
          </cell>
          <cell r="H407">
            <v>0.46414215686274463</v>
          </cell>
          <cell r="I407">
            <v>3.2919623877588391</v>
          </cell>
          <cell r="J407">
            <v>0</v>
          </cell>
          <cell r="K407">
            <v>0</v>
          </cell>
          <cell r="L407">
            <v>0</v>
          </cell>
          <cell r="M407">
            <v>0</v>
          </cell>
          <cell r="N407">
            <v>0</v>
          </cell>
          <cell r="O407">
            <v>0</v>
          </cell>
          <cell r="P407">
            <v>0</v>
          </cell>
          <cell r="Q407">
            <v>0</v>
          </cell>
          <cell r="R407">
            <v>0.02</v>
          </cell>
          <cell r="S407">
            <v>0</v>
          </cell>
          <cell r="T407">
            <v>0</v>
          </cell>
          <cell r="U407">
            <v>0</v>
          </cell>
          <cell r="V407">
            <v>4.7645244639911988E-2</v>
          </cell>
          <cell r="W407">
            <v>0</v>
          </cell>
          <cell r="X407">
            <v>0</v>
          </cell>
          <cell r="Y407">
            <v>0</v>
          </cell>
          <cell r="Z407">
            <v>0</v>
          </cell>
          <cell r="AA407">
            <v>0</v>
          </cell>
          <cell r="AB407">
            <v>38231</v>
          </cell>
          <cell r="AC407">
            <v>38595</v>
          </cell>
        </row>
        <row r="408">
          <cell r="A408">
            <v>404</v>
          </cell>
          <cell r="B408">
            <v>-1</v>
          </cell>
          <cell r="C408">
            <v>33629</v>
          </cell>
          <cell r="D408" t="str">
            <v>Unknown</v>
          </cell>
          <cell r="E408" t="str">
            <v>CLEMONSSR, CHARLES F</v>
          </cell>
          <cell r="F408">
            <v>0</v>
          </cell>
          <cell r="G408">
            <v>20.129758073918619</v>
          </cell>
          <cell r="H408">
            <v>7.3577623294858334</v>
          </cell>
          <cell r="I408">
            <v>27.487520403404453</v>
          </cell>
          <cell r="J408">
            <v>0</v>
          </cell>
          <cell r="K408">
            <v>0</v>
          </cell>
          <cell r="L408">
            <v>0</v>
          </cell>
          <cell r="M408">
            <v>0</v>
          </cell>
          <cell r="N408">
            <v>0</v>
          </cell>
          <cell r="O408">
            <v>0</v>
          </cell>
          <cell r="P408">
            <v>0</v>
          </cell>
          <cell r="Q408">
            <v>0</v>
          </cell>
          <cell r="R408">
            <v>0.17</v>
          </cell>
          <cell r="S408">
            <v>0</v>
          </cell>
          <cell r="T408">
            <v>0</v>
          </cell>
          <cell r="U408">
            <v>0</v>
          </cell>
          <cell r="V408">
            <v>1.031481392095138</v>
          </cell>
          <cell r="W408">
            <v>0</v>
          </cell>
          <cell r="X408">
            <v>0</v>
          </cell>
          <cell r="Y408">
            <v>0</v>
          </cell>
          <cell r="Z408">
            <v>0</v>
          </cell>
          <cell r="AA408">
            <v>0</v>
          </cell>
          <cell r="AB408">
            <v>38231</v>
          </cell>
          <cell r="AC408">
            <v>38595</v>
          </cell>
        </row>
        <row r="409">
          <cell r="A409">
            <v>404</v>
          </cell>
          <cell r="B409">
            <v>-1</v>
          </cell>
          <cell r="C409">
            <v>33601</v>
          </cell>
          <cell r="D409" t="str">
            <v>Unknown</v>
          </cell>
          <cell r="E409" t="str">
            <v>OBI, JOHNKENNEDY</v>
          </cell>
          <cell r="F409">
            <v>0</v>
          </cell>
          <cell r="G409">
            <v>72.602826510721243</v>
          </cell>
          <cell r="H409">
            <v>27.589262508122154</v>
          </cell>
          <cell r="I409">
            <v>100.1920890188434</v>
          </cell>
          <cell r="J409">
            <v>0</v>
          </cell>
          <cell r="K409">
            <v>0</v>
          </cell>
          <cell r="L409">
            <v>0</v>
          </cell>
          <cell r="M409">
            <v>0</v>
          </cell>
          <cell r="N409">
            <v>0</v>
          </cell>
          <cell r="O409">
            <v>0</v>
          </cell>
          <cell r="P409">
            <v>0</v>
          </cell>
          <cell r="Q409">
            <v>0</v>
          </cell>
          <cell r="R409">
            <v>1</v>
          </cell>
          <cell r="S409">
            <v>0</v>
          </cell>
          <cell r="T409">
            <v>0</v>
          </cell>
          <cell r="U409">
            <v>0</v>
          </cell>
          <cell r="V409">
            <v>6.3646190708252108</v>
          </cell>
          <cell r="W409">
            <v>0</v>
          </cell>
          <cell r="X409">
            <v>0</v>
          </cell>
          <cell r="Y409">
            <v>0</v>
          </cell>
          <cell r="Z409">
            <v>0</v>
          </cell>
          <cell r="AA409">
            <v>0</v>
          </cell>
          <cell r="AB409">
            <v>38231</v>
          </cell>
          <cell r="AC409">
            <v>38595</v>
          </cell>
        </row>
        <row r="410">
          <cell r="A410">
            <v>404</v>
          </cell>
          <cell r="B410">
            <v>-1</v>
          </cell>
          <cell r="C410">
            <v>931742</v>
          </cell>
          <cell r="D410" t="str">
            <v>Unknown</v>
          </cell>
          <cell r="E410" t="str">
            <v>FLUME, DAVID MD</v>
          </cell>
          <cell r="F410">
            <v>0</v>
          </cell>
          <cell r="G410">
            <v>0</v>
          </cell>
          <cell r="H410">
            <v>0</v>
          </cell>
          <cell r="I410">
            <v>0</v>
          </cell>
          <cell r="J410">
            <v>0</v>
          </cell>
          <cell r="K410">
            <v>0</v>
          </cell>
          <cell r="L410">
            <v>0</v>
          </cell>
          <cell r="M410">
            <v>0</v>
          </cell>
          <cell r="N410">
            <v>0</v>
          </cell>
          <cell r="O410">
            <v>0</v>
          </cell>
          <cell r="P410">
            <v>0</v>
          </cell>
          <cell r="Q410">
            <v>0</v>
          </cell>
          <cell r="R410">
            <v>1.83</v>
          </cell>
          <cell r="S410">
            <v>0</v>
          </cell>
          <cell r="T410">
            <v>0</v>
          </cell>
          <cell r="U410">
            <v>0</v>
          </cell>
          <cell r="V410">
            <v>0</v>
          </cell>
          <cell r="W410">
            <v>0</v>
          </cell>
          <cell r="X410">
            <v>0</v>
          </cell>
          <cell r="Y410">
            <v>0</v>
          </cell>
          <cell r="Z410">
            <v>0</v>
          </cell>
          <cell r="AA410">
            <v>0</v>
          </cell>
          <cell r="AB410">
            <v>38231</v>
          </cell>
          <cell r="AC410">
            <v>38595</v>
          </cell>
        </row>
        <row r="411">
          <cell r="A411">
            <v>404</v>
          </cell>
          <cell r="B411">
            <v>-1</v>
          </cell>
          <cell r="C411">
            <v>31774</v>
          </cell>
          <cell r="D411" t="str">
            <v>Unknown</v>
          </cell>
          <cell r="E411" t="str">
            <v>LODWICK, GWILYM  MD</v>
          </cell>
          <cell r="F411">
            <v>0</v>
          </cell>
          <cell r="G411">
            <v>315.17918943760412</v>
          </cell>
          <cell r="H411">
            <v>55.776205216092528</v>
          </cell>
          <cell r="I411">
            <v>370.95539465369666</v>
          </cell>
          <cell r="J411">
            <v>0</v>
          </cell>
          <cell r="K411">
            <v>0</v>
          </cell>
          <cell r="L411">
            <v>0</v>
          </cell>
          <cell r="M411">
            <v>0</v>
          </cell>
          <cell r="N411">
            <v>0</v>
          </cell>
          <cell r="O411">
            <v>0</v>
          </cell>
          <cell r="P411">
            <v>0</v>
          </cell>
          <cell r="Q411">
            <v>0</v>
          </cell>
          <cell r="R411">
            <v>2.59</v>
          </cell>
          <cell r="S411">
            <v>0</v>
          </cell>
          <cell r="T411">
            <v>0</v>
          </cell>
          <cell r="U411">
            <v>0</v>
          </cell>
          <cell r="V411">
            <v>5.1578826111100469</v>
          </cell>
          <cell r="W411">
            <v>0</v>
          </cell>
          <cell r="X411">
            <v>0</v>
          </cell>
          <cell r="Y411">
            <v>0</v>
          </cell>
          <cell r="Z411">
            <v>0</v>
          </cell>
          <cell r="AA411">
            <v>0</v>
          </cell>
          <cell r="AB411">
            <v>38231</v>
          </cell>
          <cell r="AC411">
            <v>38595</v>
          </cell>
        </row>
        <row r="412">
          <cell r="A412">
            <v>404</v>
          </cell>
          <cell r="B412">
            <v>6111</v>
          </cell>
          <cell r="C412">
            <v>857</v>
          </cell>
          <cell r="D412" t="str">
            <v>CONSUMER BENEFITS COORDINATOR</v>
          </cell>
          <cell r="E412" t="str">
            <v>LEDESMA, SUSAN</v>
          </cell>
          <cell r="F412">
            <v>1</v>
          </cell>
          <cell r="G412">
            <v>29971.538275277951</v>
          </cell>
          <cell r="H412">
            <v>8973.0514200250891</v>
          </cell>
          <cell r="I412">
            <v>38944.589695303039</v>
          </cell>
          <cell r="J412">
            <v>0</v>
          </cell>
          <cell r="K412">
            <v>0</v>
          </cell>
          <cell r="L412">
            <v>0</v>
          </cell>
          <cell r="M412">
            <v>0</v>
          </cell>
          <cell r="N412">
            <v>0</v>
          </cell>
          <cell r="O412">
            <v>0</v>
          </cell>
          <cell r="P412">
            <v>0</v>
          </cell>
          <cell r="R412">
            <v>883.45000000000095</v>
          </cell>
          <cell r="S412">
            <v>0</v>
          </cell>
          <cell r="T412">
            <v>0</v>
          </cell>
          <cell r="U412">
            <v>0</v>
          </cell>
          <cell r="V412">
            <v>1969.9636435624461</v>
          </cell>
          <cell r="X412">
            <v>0</v>
          </cell>
          <cell r="Y412">
            <v>0</v>
          </cell>
          <cell r="Z412">
            <v>0</v>
          </cell>
          <cell r="AA412">
            <v>0</v>
          </cell>
          <cell r="AB412">
            <v>38231</v>
          </cell>
          <cell r="AC412">
            <v>38595</v>
          </cell>
        </row>
        <row r="413">
          <cell r="A413">
            <v>404</v>
          </cell>
          <cell r="B413">
            <v>6220</v>
          </cell>
          <cell r="C413">
            <v>33806</v>
          </cell>
          <cell r="D413" t="str">
            <v>CONSUMER BENEFITS COORDINATOR</v>
          </cell>
          <cell r="E413" t="str">
            <v>MANDJUANO, CLAUDIA</v>
          </cell>
          <cell r="F413">
            <v>1</v>
          </cell>
          <cell r="G413">
            <v>566.58355065195769</v>
          </cell>
          <cell r="H413">
            <v>87.002343873726716</v>
          </cell>
          <cell r="I413">
            <v>653.58589452568435</v>
          </cell>
          <cell r="J413">
            <v>0</v>
          </cell>
          <cell r="K413">
            <v>0</v>
          </cell>
          <cell r="L413">
            <v>0</v>
          </cell>
          <cell r="M413">
            <v>0</v>
          </cell>
          <cell r="N413">
            <v>0</v>
          </cell>
          <cell r="O413">
            <v>0</v>
          </cell>
          <cell r="P413">
            <v>0</v>
          </cell>
          <cell r="R413">
            <v>7.8</v>
          </cell>
          <cell r="S413">
            <v>0</v>
          </cell>
          <cell r="T413">
            <v>0</v>
          </cell>
          <cell r="U413">
            <v>0</v>
          </cell>
          <cell r="V413">
            <v>47.818327614422365</v>
          </cell>
          <cell r="X413">
            <v>0</v>
          </cell>
          <cell r="Y413">
            <v>0</v>
          </cell>
          <cell r="Z413">
            <v>0</v>
          </cell>
          <cell r="AA413">
            <v>0</v>
          </cell>
          <cell r="AB413">
            <v>38231</v>
          </cell>
          <cell r="AC413">
            <v>38595</v>
          </cell>
        </row>
        <row r="414">
          <cell r="A414">
            <v>404</v>
          </cell>
          <cell r="B414">
            <v>9993</v>
          </cell>
          <cell r="C414">
            <v>31494</v>
          </cell>
          <cell r="D414" t="str">
            <v>CONSUMER BENEFITS COORD</v>
          </cell>
          <cell r="E414" t="str">
            <v>WOOLSEY, ELTON</v>
          </cell>
          <cell r="F414">
            <v>1</v>
          </cell>
          <cell r="G414">
            <v>24921.039007543553</v>
          </cell>
          <cell r="H414">
            <v>7652.9841231447053</v>
          </cell>
          <cell r="I414">
            <v>32574.02313068826</v>
          </cell>
          <cell r="J414">
            <v>0</v>
          </cell>
          <cell r="K414">
            <v>0</v>
          </cell>
          <cell r="L414">
            <v>0</v>
          </cell>
          <cell r="M414">
            <v>0</v>
          </cell>
          <cell r="N414">
            <v>0</v>
          </cell>
          <cell r="O414">
            <v>0</v>
          </cell>
          <cell r="P414">
            <v>0</v>
          </cell>
          <cell r="R414">
            <v>761.33999999999799</v>
          </cell>
          <cell r="S414">
            <v>0</v>
          </cell>
          <cell r="T414">
            <v>0</v>
          </cell>
          <cell r="U414">
            <v>0</v>
          </cell>
          <cell r="V414">
            <v>1761.9304046284956</v>
          </cell>
          <cell r="X414">
            <v>0</v>
          </cell>
          <cell r="Y414">
            <v>0</v>
          </cell>
          <cell r="Z414">
            <v>0</v>
          </cell>
          <cell r="AA414">
            <v>0</v>
          </cell>
          <cell r="AB414">
            <v>38231</v>
          </cell>
          <cell r="AC414">
            <v>38595</v>
          </cell>
        </row>
        <row r="415">
          <cell r="A415">
            <v>404</v>
          </cell>
          <cell r="B415">
            <v>3126</v>
          </cell>
          <cell r="C415">
            <v>33767</v>
          </cell>
          <cell r="D415" t="str">
            <v>DISABILITY CLAIMS SPECIALIST</v>
          </cell>
          <cell r="E415" t="str">
            <v>DAIGLE, CARLOTTA</v>
          </cell>
          <cell r="F415">
            <v>1</v>
          </cell>
          <cell r="G415">
            <v>23585.319942414433</v>
          </cell>
          <cell r="H415">
            <v>4848.2894867760979</v>
          </cell>
          <cell r="I415">
            <v>28433.609429190532</v>
          </cell>
          <cell r="J415">
            <v>0</v>
          </cell>
          <cell r="K415">
            <v>0</v>
          </cell>
          <cell r="L415">
            <v>0</v>
          </cell>
          <cell r="M415">
            <v>0</v>
          </cell>
          <cell r="N415">
            <v>0</v>
          </cell>
          <cell r="O415">
            <v>0</v>
          </cell>
          <cell r="P415">
            <v>0</v>
          </cell>
          <cell r="R415">
            <v>598.43999999999903</v>
          </cell>
          <cell r="S415">
            <v>0</v>
          </cell>
          <cell r="T415">
            <v>0</v>
          </cell>
          <cell r="U415">
            <v>0</v>
          </cell>
          <cell r="V415">
            <v>1615.2759624506511</v>
          </cell>
          <cell r="X415">
            <v>0</v>
          </cell>
          <cell r="Y415">
            <v>0</v>
          </cell>
          <cell r="Z415">
            <v>0</v>
          </cell>
          <cell r="AA415">
            <v>0</v>
          </cell>
          <cell r="AB415">
            <v>38231</v>
          </cell>
          <cell r="AC415">
            <v>38595</v>
          </cell>
        </row>
        <row r="416">
          <cell r="A416">
            <v>404</v>
          </cell>
          <cell r="B416">
            <v>-1</v>
          </cell>
          <cell r="C416">
            <v>680673</v>
          </cell>
          <cell r="D416" t="str">
            <v>Unknown</v>
          </cell>
          <cell r="E416" t="str">
            <v>DESAI, ANSUYA D. MD</v>
          </cell>
          <cell r="F416">
            <v>0</v>
          </cell>
          <cell r="G416">
            <v>0</v>
          </cell>
          <cell r="H416">
            <v>0</v>
          </cell>
          <cell r="I416">
            <v>0</v>
          </cell>
          <cell r="J416">
            <v>0</v>
          </cell>
          <cell r="K416">
            <v>0</v>
          </cell>
          <cell r="L416">
            <v>0</v>
          </cell>
          <cell r="M416">
            <v>0</v>
          </cell>
          <cell r="N416">
            <v>0</v>
          </cell>
          <cell r="O416">
            <v>0</v>
          </cell>
          <cell r="P416">
            <v>0</v>
          </cell>
          <cell r="Q416">
            <v>0</v>
          </cell>
          <cell r="R416">
            <v>0.42</v>
          </cell>
          <cell r="S416">
            <v>0</v>
          </cell>
          <cell r="T416">
            <v>0</v>
          </cell>
          <cell r="U416">
            <v>0</v>
          </cell>
          <cell r="V416">
            <v>0</v>
          </cell>
          <cell r="W416">
            <v>0</v>
          </cell>
          <cell r="X416">
            <v>0</v>
          </cell>
          <cell r="Y416">
            <v>0</v>
          </cell>
          <cell r="Z416">
            <v>0</v>
          </cell>
          <cell r="AA416">
            <v>0</v>
          </cell>
          <cell r="AB416">
            <v>38231</v>
          </cell>
          <cell r="AC416">
            <v>38595</v>
          </cell>
        </row>
        <row r="417">
          <cell r="A417">
            <v>404</v>
          </cell>
          <cell r="B417">
            <v>-1</v>
          </cell>
          <cell r="C417">
            <v>680644</v>
          </cell>
          <cell r="D417" t="str">
            <v>Unknown</v>
          </cell>
          <cell r="E417" t="str">
            <v>HANNA, NANCY</v>
          </cell>
          <cell r="F417">
            <v>0</v>
          </cell>
          <cell r="G417">
            <v>0</v>
          </cell>
          <cell r="H417">
            <v>0</v>
          </cell>
          <cell r="I417">
            <v>0</v>
          </cell>
          <cell r="J417">
            <v>0</v>
          </cell>
          <cell r="K417">
            <v>0</v>
          </cell>
          <cell r="L417">
            <v>0</v>
          </cell>
          <cell r="M417">
            <v>0</v>
          </cell>
          <cell r="N417">
            <v>0</v>
          </cell>
          <cell r="O417">
            <v>0</v>
          </cell>
          <cell r="P417">
            <v>0</v>
          </cell>
          <cell r="Q417">
            <v>0</v>
          </cell>
          <cell r="R417">
            <v>0.33</v>
          </cell>
          <cell r="S417">
            <v>0</v>
          </cell>
          <cell r="T417">
            <v>0</v>
          </cell>
          <cell r="U417">
            <v>0</v>
          </cell>
          <cell r="V417">
            <v>0</v>
          </cell>
          <cell r="W417">
            <v>0</v>
          </cell>
          <cell r="X417">
            <v>0</v>
          </cell>
          <cell r="Y417">
            <v>0</v>
          </cell>
          <cell r="Z417">
            <v>0</v>
          </cell>
          <cell r="AA417">
            <v>0</v>
          </cell>
          <cell r="AB417">
            <v>38231</v>
          </cell>
          <cell r="AC417">
            <v>38595</v>
          </cell>
        </row>
        <row r="418">
          <cell r="A418">
            <v>404</v>
          </cell>
          <cell r="B418">
            <v>-1</v>
          </cell>
          <cell r="C418">
            <v>680587</v>
          </cell>
          <cell r="D418" t="str">
            <v>Unknown</v>
          </cell>
          <cell r="E418" t="str">
            <v>HAYAT, JABEEN</v>
          </cell>
          <cell r="F418">
            <v>0</v>
          </cell>
          <cell r="G418">
            <v>0</v>
          </cell>
          <cell r="H418">
            <v>0</v>
          </cell>
          <cell r="I418">
            <v>0</v>
          </cell>
          <cell r="J418">
            <v>0</v>
          </cell>
          <cell r="K418">
            <v>0</v>
          </cell>
          <cell r="L418">
            <v>0</v>
          </cell>
          <cell r="M418">
            <v>0</v>
          </cell>
          <cell r="N418">
            <v>0</v>
          </cell>
          <cell r="O418">
            <v>0</v>
          </cell>
          <cell r="P418">
            <v>0</v>
          </cell>
          <cell r="Q418">
            <v>0</v>
          </cell>
          <cell r="R418">
            <v>0.5</v>
          </cell>
          <cell r="S418">
            <v>0</v>
          </cell>
          <cell r="T418">
            <v>0</v>
          </cell>
          <cell r="U418">
            <v>0</v>
          </cell>
          <cell r="V418">
            <v>0</v>
          </cell>
          <cell r="W418">
            <v>0</v>
          </cell>
          <cell r="X418">
            <v>0</v>
          </cell>
          <cell r="Y418">
            <v>0</v>
          </cell>
          <cell r="Z418">
            <v>0</v>
          </cell>
          <cell r="AA418">
            <v>0</v>
          </cell>
          <cell r="AB418">
            <v>38231</v>
          </cell>
          <cell r="AC418">
            <v>38595</v>
          </cell>
        </row>
        <row r="419">
          <cell r="A419">
            <v>404</v>
          </cell>
          <cell r="B419">
            <v>-1</v>
          </cell>
          <cell r="C419">
            <v>680411</v>
          </cell>
          <cell r="D419" t="str">
            <v>Unknown</v>
          </cell>
          <cell r="E419" t="str">
            <v>PARR, DEBORAH K. MD</v>
          </cell>
          <cell r="F419">
            <v>0</v>
          </cell>
          <cell r="G419">
            <v>0</v>
          </cell>
          <cell r="H419">
            <v>0</v>
          </cell>
          <cell r="I419">
            <v>0</v>
          </cell>
          <cell r="J419">
            <v>0</v>
          </cell>
          <cell r="K419">
            <v>0</v>
          </cell>
          <cell r="L419">
            <v>0</v>
          </cell>
          <cell r="M419">
            <v>0</v>
          </cell>
          <cell r="N419">
            <v>0</v>
          </cell>
          <cell r="O419">
            <v>0</v>
          </cell>
          <cell r="P419">
            <v>0</v>
          </cell>
          <cell r="Q419">
            <v>0</v>
          </cell>
          <cell r="R419">
            <v>0.42</v>
          </cell>
          <cell r="S419">
            <v>0</v>
          </cell>
          <cell r="T419">
            <v>0</v>
          </cell>
          <cell r="U419">
            <v>0</v>
          </cell>
          <cell r="V419">
            <v>0</v>
          </cell>
          <cell r="W419">
            <v>0</v>
          </cell>
          <cell r="X419">
            <v>0</v>
          </cell>
          <cell r="Y419">
            <v>0</v>
          </cell>
          <cell r="Z419">
            <v>0</v>
          </cell>
          <cell r="AA419">
            <v>0</v>
          </cell>
          <cell r="AB419">
            <v>38231</v>
          </cell>
          <cell r="AC419">
            <v>38595</v>
          </cell>
        </row>
        <row r="420">
          <cell r="A420">
            <v>404</v>
          </cell>
          <cell r="B420">
            <v>-1</v>
          </cell>
          <cell r="C420">
            <v>34567</v>
          </cell>
          <cell r="D420" t="str">
            <v>Unknown</v>
          </cell>
          <cell r="E420" t="str">
            <v>VAN NORMAN, JAMES MD</v>
          </cell>
          <cell r="F420">
            <v>0</v>
          </cell>
          <cell r="G420">
            <v>367.99226942266574</v>
          </cell>
          <cell r="H420">
            <v>61.650910905203141</v>
          </cell>
          <cell r="I420">
            <v>429.64318032786889</v>
          </cell>
          <cell r="J420">
            <v>0</v>
          </cell>
          <cell r="K420">
            <v>0</v>
          </cell>
          <cell r="L420">
            <v>0</v>
          </cell>
          <cell r="M420">
            <v>0</v>
          </cell>
          <cell r="N420">
            <v>0</v>
          </cell>
          <cell r="O420">
            <v>0</v>
          </cell>
          <cell r="P420">
            <v>0</v>
          </cell>
          <cell r="Q420">
            <v>0</v>
          </cell>
          <cell r="R420">
            <v>1.17</v>
          </cell>
          <cell r="S420">
            <v>0</v>
          </cell>
          <cell r="T420">
            <v>0</v>
          </cell>
          <cell r="U420">
            <v>0</v>
          </cell>
          <cell r="V420">
            <v>4.770057476835353</v>
          </cell>
          <cell r="W420">
            <v>0</v>
          </cell>
          <cell r="X420">
            <v>0</v>
          </cell>
          <cell r="Y420">
            <v>0</v>
          </cell>
          <cell r="Z420">
            <v>0</v>
          </cell>
          <cell r="AA420">
            <v>0</v>
          </cell>
          <cell r="AB420">
            <v>38231</v>
          </cell>
          <cell r="AC420">
            <v>38595</v>
          </cell>
        </row>
        <row r="421">
          <cell r="A421">
            <v>404</v>
          </cell>
          <cell r="B421">
            <v>6220</v>
          </cell>
          <cell r="C421">
            <v>33718</v>
          </cell>
          <cell r="D421" t="str">
            <v>CONSUMER BENEFITS COORDINATOR</v>
          </cell>
          <cell r="E421" t="str">
            <v>KAISER, JOANNA MENDOZA</v>
          </cell>
          <cell r="F421">
            <v>1</v>
          </cell>
          <cell r="G421">
            <v>23.733832920983467</v>
          </cell>
          <cell r="H421">
            <v>4.0417809648987184</v>
          </cell>
          <cell r="I421">
            <v>27.775613885882187</v>
          </cell>
          <cell r="J421">
            <v>0</v>
          </cell>
          <cell r="K421">
            <v>0</v>
          </cell>
          <cell r="L421">
            <v>0</v>
          </cell>
          <cell r="M421">
            <v>0</v>
          </cell>
          <cell r="N421">
            <v>0</v>
          </cell>
          <cell r="O421">
            <v>0</v>
          </cell>
          <cell r="P421">
            <v>0</v>
          </cell>
          <cell r="R421">
            <v>0.73</v>
          </cell>
          <cell r="S421">
            <v>0</v>
          </cell>
          <cell r="T421">
            <v>0</v>
          </cell>
          <cell r="U421">
            <v>0</v>
          </cell>
          <cell r="V421">
            <v>2.1592535333230258</v>
          </cell>
          <cell r="X421">
            <v>0</v>
          </cell>
          <cell r="Y421">
            <v>0</v>
          </cell>
          <cell r="Z421">
            <v>0</v>
          </cell>
          <cell r="AA421">
            <v>0</v>
          </cell>
          <cell r="AB421">
            <v>38231</v>
          </cell>
          <cell r="AC421">
            <v>38595</v>
          </cell>
        </row>
        <row r="422">
          <cell r="A422">
            <v>422</v>
          </cell>
          <cell r="B422">
            <v>-1</v>
          </cell>
          <cell r="C422">
            <v>33492</v>
          </cell>
          <cell r="D422" t="str">
            <v>Unknown</v>
          </cell>
          <cell r="E422" t="str">
            <v>BURTENSHAW, ROBIN</v>
          </cell>
          <cell r="F422">
            <v>0</v>
          </cell>
          <cell r="G422">
            <v>1557.8442006269593</v>
          </cell>
          <cell r="H422">
            <v>379.87147335423191</v>
          </cell>
          <cell r="I422">
            <v>1937.7156739811912</v>
          </cell>
          <cell r="J422">
            <v>0</v>
          </cell>
          <cell r="K422">
            <v>0</v>
          </cell>
          <cell r="L422">
            <v>0</v>
          </cell>
          <cell r="M422">
            <v>0</v>
          </cell>
          <cell r="N422">
            <v>0</v>
          </cell>
          <cell r="O422">
            <v>0</v>
          </cell>
          <cell r="P422">
            <v>0</v>
          </cell>
          <cell r="Q422">
            <v>0</v>
          </cell>
          <cell r="R422">
            <v>1.5</v>
          </cell>
          <cell r="S422">
            <v>0</v>
          </cell>
          <cell r="T422">
            <v>0</v>
          </cell>
          <cell r="U422">
            <v>0</v>
          </cell>
          <cell r="V422">
            <v>65.203786833855787</v>
          </cell>
          <cell r="W422">
            <v>0</v>
          </cell>
          <cell r="X422">
            <v>0</v>
          </cell>
          <cell r="Y422">
            <v>0</v>
          </cell>
          <cell r="Z422">
            <v>0</v>
          </cell>
          <cell r="AA422">
            <v>0</v>
          </cell>
          <cell r="AB422">
            <v>38231</v>
          </cell>
          <cell r="AC422">
            <v>38595</v>
          </cell>
        </row>
        <row r="423">
          <cell r="A423">
            <v>422</v>
          </cell>
          <cell r="B423">
            <v>5722</v>
          </cell>
          <cell r="C423">
            <v>33422</v>
          </cell>
          <cell r="D423" t="str">
            <v>SERVICE COORDINATOR</v>
          </cell>
          <cell r="E423" t="str">
            <v>METOYER, RENEE A</v>
          </cell>
          <cell r="F423">
            <v>1</v>
          </cell>
          <cell r="G423">
            <v>33489.975023474173</v>
          </cell>
          <cell r="H423">
            <v>9614.8385915492963</v>
          </cell>
          <cell r="I423">
            <v>43104.813615023471</v>
          </cell>
          <cell r="J423">
            <v>0</v>
          </cell>
          <cell r="K423">
            <v>0</v>
          </cell>
          <cell r="L423">
            <v>0</v>
          </cell>
          <cell r="M423">
            <v>0</v>
          </cell>
          <cell r="N423">
            <v>0</v>
          </cell>
          <cell r="O423">
            <v>0</v>
          </cell>
          <cell r="P423">
            <v>0</v>
          </cell>
          <cell r="R423">
            <v>520.1</v>
          </cell>
          <cell r="S423">
            <v>0</v>
          </cell>
          <cell r="T423">
            <v>0</v>
          </cell>
          <cell r="U423">
            <v>0</v>
          </cell>
          <cell r="V423">
            <v>2073.025513212609</v>
          </cell>
          <cell r="X423">
            <v>0</v>
          </cell>
          <cell r="Y423">
            <v>0</v>
          </cell>
          <cell r="Z423">
            <v>0</v>
          </cell>
          <cell r="AA423">
            <v>0</v>
          </cell>
          <cell r="AB423">
            <v>38231</v>
          </cell>
          <cell r="AC423">
            <v>38595</v>
          </cell>
        </row>
        <row r="424">
          <cell r="A424">
            <v>422</v>
          </cell>
          <cell r="B424">
            <v>6179</v>
          </cell>
          <cell r="C424">
            <v>33524</v>
          </cell>
          <cell r="D424" t="str">
            <v>CONTINUITY OF CARE</v>
          </cell>
          <cell r="E424" t="str">
            <v>BIDDLE, MELANIE</v>
          </cell>
          <cell r="F424">
            <v>1</v>
          </cell>
          <cell r="G424">
            <v>7531.08</v>
          </cell>
          <cell r="H424">
            <v>2467.12</v>
          </cell>
          <cell r="I424">
            <v>9998.2000000000007</v>
          </cell>
          <cell r="J424">
            <v>0</v>
          </cell>
          <cell r="K424">
            <v>0</v>
          </cell>
          <cell r="L424">
            <v>0</v>
          </cell>
          <cell r="M424">
            <v>0</v>
          </cell>
          <cell r="N424">
            <v>0</v>
          </cell>
          <cell r="O424">
            <v>0</v>
          </cell>
          <cell r="P424">
            <v>0</v>
          </cell>
          <cell r="R424">
            <v>139.16999999999999</v>
          </cell>
          <cell r="S424">
            <v>0</v>
          </cell>
          <cell r="T424">
            <v>0</v>
          </cell>
          <cell r="U424">
            <v>0</v>
          </cell>
          <cell r="V424">
            <v>551.26369999999997</v>
          </cell>
          <cell r="X424">
            <v>0</v>
          </cell>
          <cell r="Y424">
            <v>0</v>
          </cell>
          <cell r="Z424">
            <v>0</v>
          </cell>
          <cell r="AA424">
            <v>0</v>
          </cell>
          <cell r="AB424">
            <v>38231</v>
          </cell>
          <cell r="AC424">
            <v>38595</v>
          </cell>
        </row>
        <row r="425">
          <cell r="A425">
            <v>422</v>
          </cell>
          <cell r="B425">
            <v>4315</v>
          </cell>
          <cell r="C425">
            <v>33553</v>
          </cell>
          <cell r="D425" t="str">
            <v>SERVICE COORDINATOR</v>
          </cell>
          <cell r="E425" t="str">
            <v>PIERRE-CARR, LUCRECE</v>
          </cell>
          <cell r="F425">
            <v>1</v>
          </cell>
          <cell r="G425">
            <v>27171.05</v>
          </cell>
          <cell r="H425">
            <v>9185.33</v>
          </cell>
          <cell r="I425">
            <v>36356.379999999997</v>
          </cell>
          <cell r="J425">
            <v>0</v>
          </cell>
          <cell r="K425">
            <v>0</v>
          </cell>
          <cell r="L425">
            <v>0</v>
          </cell>
          <cell r="M425">
            <v>0</v>
          </cell>
          <cell r="N425">
            <v>0</v>
          </cell>
          <cell r="O425">
            <v>0</v>
          </cell>
          <cell r="P425">
            <v>0</v>
          </cell>
          <cell r="R425">
            <v>297.89</v>
          </cell>
          <cell r="S425">
            <v>0</v>
          </cell>
          <cell r="T425">
            <v>0</v>
          </cell>
          <cell r="U425">
            <v>0</v>
          </cell>
          <cell r="V425">
            <v>2088.0007999999998</v>
          </cell>
          <cell r="X425">
            <v>0</v>
          </cell>
          <cell r="Y425">
            <v>0</v>
          </cell>
          <cell r="Z425">
            <v>0</v>
          </cell>
          <cell r="AA425">
            <v>0</v>
          </cell>
          <cell r="AB425">
            <v>38231</v>
          </cell>
          <cell r="AC425">
            <v>38595</v>
          </cell>
        </row>
        <row r="426">
          <cell r="A426">
            <v>422</v>
          </cell>
          <cell r="B426">
            <v>6203</v>
          </cell>
          <cell r="C426">
            <v>33601</v>
          </cell>
          <cell r="D426" t="str">
            <v>SERVICE COORDINATOR</v>
          </cell>
          <cell r="E426" t="str">
            <v>OBI, JOHNKENNEDY</v>
          </cell>
          <cell r="F426">
            <v>1</v>
          </cell>
          <cell r="G426">
            <v>8468.3936842105268</v>
          </cell>
          <cell r="H426">
            <v>3218.0115789473684</v>
          </cell>
          <cell r="I426">
            <v>11686.405263157896</v>
          </cell>
          <cell r="J426">
            <v>0</v>
          </cell>
          <cell r="K426">
            <v>0</v>
          </cell>
          <cell r="L426">
            <v>0</v>
          </cell>
          <cell r="M426">
            <v>0</v>
          </cell>
          <cell r="N426">
            <v>0</v>
          </cell>
          <cell r="O426">
            <v>0</v>
          </cell>
          <cell r="P426">
            <v>0</v>
          </cell>
          <cell r="R426">
            <v>116.64</v>
          </cell>
          <cell r="S426">
            <v>0</v>
          </cell>
          <cell r="T426">
            <v>0</v>
          </cell>
          <cell r="U426">
            <v>0</v>
          </cell>
          <cell r="V426">
            <v>742.36916842105256</v>
          </cell>
          <cell r="X426">
            <v>0</v>
          </cell>
          <cell r="Y426">
            <v>0</v>
          </cell>
          <cell r="Z426">
            <v>0</v>
          </cell>
          <cell r="AA426">
            <v>0</v>
          </cell>
          <cell r="AB426">
            <v>38231</v>
          </cell>
          <cell r="AC426">
            <v>38595</v>
          </cell>
        </row>
        <row r="427">
          <cell r="A427">
            <v>422</v>
          </cell>
          <cell r="B427">
            <v>5230</v>
          </cell>
          <cell r="C427">
            <v>33629</v>
          </cell>
          <cell r="D427" t="str">
            <v>CLINICAL COORDINATOR</v>
          </cell>
          <cell r="E427" t="str">
            <v>CLEMONSSR, CHARLES F</v>
          </cell>
          <cell r="F427">
            <v>1</v>
          </cell>
          <cell r="G427">
            <v>40229.913562434413</v>
          </cell>
          <cell r="H427">
            <v>14704.704420251835</v>
          </cell>
          <cell r="I427">
            <v>54934.61798268625</v>
          </cell>
          <cell r="J427">
            <v>0</v>
          </cell>
          <cell r="K427">
            <v>0</v>
          </cell>
          <cell r="L427">
            <v>0</v>
          </cell>
          <cell r="M427">
            <v>0</v>
          </cell>
          <cell r="N427">
            <v>0</v>
          </cell>
          <cell r="O427">
            <v>0</v>
          </cell>
          <cell r="P427">
            <v>0</v>
          </cell>
          <cell r="R427">
            <v>339.75</v>
          </cell>
          <cell r="S427">
            <v>0</v>
          </cell>
          <cell r="T427">
            <v>0</v>
          </cell>
          <cell r="U427">
            <v>0</v>
          </cell>
          <cell r="V427">
            <v>2061.4458997901361</v>
          </cell>
          <cell r="X427">
            <v>0</v>
          </cell>
          <cell r="Y427">
            <v>0</v>
          </cell>
          <cell r="Z427">
            <v>0</v>
          </cell>
          <cell r="AA427">
            <v>0</v>
          </cell>
          <cell r="AB427">
            <v>38231</v>
          </cell>
          <cell r="AC427">
            <v>38595</v>
          </cell>
        </row>
        <row r="428">
          <cell r="A428">
            <v>422</v>
          </cell>
          <cell r="B428">
            <v>5923</v>
          </cell>
          <cell r="C428">
            <v>33731</v>
          </cell>
          <cell r="D428" t="str">
            <v>SERVICE COORDINATOR</v>
          </cell>
          <cell r="E428" t="str">
            <v>NOVY-PORTNOY, ALLENE</v>
          </cell>
          <cell r="F428">
            <v>1</v>
          </cell>
          <cell r="G428">
            <v>28516.050927562337</v>
          </cell>
          <cell r="H428">
            <v>3705.2108605842291</v>
          </cell>
          <cell r="I428">
            <v>32221.261788146567</v>
          </cell>
          <cell r="J428">
            <v>0</v>
          </cell>
          <cell r="K428">
            <v>0</v>
          </cell>
          <cell r="L428">
            <v>0</v>
          </cell>
          <cell r="M428">
            <v>0</v>
          </cell>
          <cell r="N428">
            <v>0</v>
          </cell>
          <cell r="O428">
            <v>0</v>
          </cell>
          <cell r="P428">
            <v>0</v>
          </cell>
          <cell r="R428">
            <v>1065.77</v>
          </cell>
          <cell r="S428">
            <v>0</v>
          </cell>
          <cell r="T428">
            <v>0</v>
          </cell>
          <cell r="U428">
            <v>0</v>
          </cell>
          <cell r="V428">
            <v>2079.5130040862273</v>
          </cell>
          <cell r="X428">
            <v>0</v>
          </cell>
          <cell r="Y428">
            <v>0</v>
          </cell>
          <cell r="Z428">
            <v>0</v>
          </cell>
          <cell r="AA428">
            <v>0</v>
          </cell>
          <cell r="AB428">
            <v>38231</v>
          </cell>
          <cell r="AC428">
            <v>38595</v>
          </cell>
        </row>
        <row r="429">
          <cell r="A429">
            <v>422</v>
          </cell>
          <cell r="B429">
            <v>-1</v>
          </cell>
          <cell r="C429">
            <v>6033</v>
          </cell>
          <cell r="D429" t="str">
            <v>Unknown</v>
          </cell>
          <cell r="E429" t="str">
            <v>CABALLERO, MARIA</v>
          </cell>
          <cell r="F429">
            <v>0</v>
          </cell>
          <cell r="G429">
            <v>0</v>
          </cell>
          <cell r="H429">
            <v>0</v>
          </cell>
          <cell r="I429">
            <v>0</v>
          </cell>
          <cell r="J429">
            <v>0</v>
          </cell>
          <cell r="K429">
            <v>0</v>
          </cell>
          <cell r="L429">
            <v>0</v>
          </cell>
          <cell r="M429">
            <v>0</v>
          </cell>
          <cell r="N429">
            <v>0</v>
          </cell>
          <cell r="O429">
            <v>0</v>
          </cell>
          <cell r="P429">
            <v>0</v>
          </cell>
          <cell r="Q429">
            <v>0</v>
          </cell>
          <cell r="R429">
            <v>1</v>
          </cell>
          <cell r="S429">
            <v>0</v>
          </cell>
          <cell r="T429">
            <v>0</v>
          </cell>
          <cell r="U429">
            <v>0</v>
          </cell>
          <cell r="V429">
            <v>0</v>
          </cell>
          <cell r="W429">
            <v>0</v>
          </cell>
          <cell r="X429">
            <v>0</v>
          </cell>
          <cell r="Y429">
            <v>0</v>
          </cell>
          <cell r="Z429">
            <v>0</v>
          </cell>
          <cell r="AA429">
            <v>0</v>
          </cell>
          <cell r="AB429">
            <v>38231</v>
          </cell>
          <cell r="AC429">
            <v>38595</v>
          </cell>
        </row>
        <row r="430">
          <cell r="A430">
            <v>422</v>
          </cell>
          <cell r="B430">
            <v>4451</v>
          </cell>
          <cell r="C430">
            <v>33734</v>
          </cell>
          <cell r="D430" t="str">
            <v>SERVICE COORDINATOR</v>
          </cell>
          <cell r="E430" t="str">
            <v>MISITI, RACHELE</v>
          </cell>
          <cell r="F430">
            <v>1</v>
          </cell>
          <cell r="G430">
            <v>29935.177337006902</v>
          </cell>
          <cell r="H430">
            <v>8707.1413186218979</v>
          </cell>
          <cell r="I430">
            <v>38642.318655628798</v>
          </cell>
          <cell r="J430">
            <v>0</v>
          </cell>
          <cell r="K430">
            <v>0</v>
          </cell>
          <cell r="L430">
            <v>0</v>
          </cell>
          <cell r="M430">
            <v>0</v>
          </cell>
          <cell r="N430">
            <v>0</v>
          </cell>
          <cell r="O430">
            <v>0</v>
          </cell>
          <cell r="P430">
            <v>0</v>
          </cell>
          <cell r="R430">
            <v>776.22</v>
          </cell>
          <cell r="S430">
            <v>0</v>
          </cell>
          <cell r="T430">
            <v>0</v>
          </cell>
          <cell r="U430">
            <v>0</v>
          </cell>
          <cell r="V430">
            <v>2078.6618356370377</v>
          </cell>
          <cell r="X430">
            <v>0</v>
          </cell>
          <cell r="Y430">
            <v>0</v>
          </cell>
          <cell r="Z430">
            <v>0</v>
          </cell>
          <cell r="AA430">
            <v>0</v>
          </cell>
          <cell r="AB430">
            <v>38231</v>
          </cell>
          <cell r="AC430">
            <v>38595</v>
          </cell>
        </row>
        <row r="431">
          <cell r="A431">
            <v>422</v>
          </cell>
          <cell r="B431">
            <v>4871</v>
          </cell>
          <cell r="C431">
            <v>32708</v>
          </cell>
          <cell r="D431" t="str">
            <v>BENEFITS ELIGIBILITY SPEC</v>
          </cell>
          <cell r="E431" t="str">
            <v>DELEON, MARLA</v>
          </cell>
          <cell r="F431">
            <v>1</v>
          </cell>
          <cell r="G431">
            <v>30048.63</v>
          </cell>
          <cell r="H431">
            <v>10877.4</v>
          </cell>
          <cell r="I431">
            <v>40926.03</v>
          </cell>
          <cell r="J431">
            <v>0</v>
          </cell>
          <cell r="K431">
            <v>0</v>
          </cell>
          <cell r="L431">
            <v>0</v>
          </cell>
          <cell r="M431">
            <v>0</v>
          </cell>
          <cell r="N431">
            <v>0</v>
          </cell>
          <cell r="O431">
            <v>0</v>
          </cell>
          <cell r="P431">
            <v>0</v>
          </cell>
          <cell r="R431">
            <v>254.17</v>
          </cell>
          <cell r="S431">
            <v>0</v>
          </cell>
          <cell r="T431">
            <v>0</v>
          </cell>
          <cell r="U431">
            <v>0</v>
          </cell>
          <cell r="V431">
            <v>2080.0007999999998</v>
          </cell>
          <cell r="X431">
            <v>0</v>
          </cell>
          <cell r="Y431">
            <v>0</v>
          </cell>
          <cell r="Z431">
            <v>0</v>
          </cell>
          <cell r="AA431">
            <v>0</v>
          </cell>
          <cell r="AB431">
            <v>38231</v>
          </cell>
          <cell r="AC431">
            <v>38595</v>
          </cell>
        </row>
        <row r="432">
          <cell r="A432">
            <v>422</v>
          </cell>
          <cell r="B432">
            <v>-1</v>
          </cell>
          <cell r="C432">
            <v>31774</v>
          </cell>
          <cell r="D432" t="str">
            <v>Unknown</v>
          </cell>
          <cell r="E432" t="str">
            <v>LODWICK, GWILYM  MD</v>
          </cell>
          <cell r="F432">
            <v>0</v>
          </cell>
          <cell r="G432">
            <v>163.06568102177204</v>
          </cell>
          <cell r="H432">
            <v>28.857187254657912</v>
          </cell>
          <cell r="I432">
            <v>191.92286827642994</v>
          </cell>
          <cell r="J432">
            <v>0</v>
          </cell>
          <cell r="K432">
            <v>0</v>
          </cell>
          <cell r="L432">
            <v>0</v>
          </cell>
          <cell r="M432">
            <v>0</v>
          </cell>
          <cell r="N432">
            <v>0</v>
          </cell>
          <cell r="O432">
            <v>0</v>
          </cell>
          <cell r="P432">
            <v>0</v>
          </cell>
          <cell r="Q432">
            <v>0</v>
          </cell>
          <cell r="R432">
            <v>1.34</v>
          </cell>
          <cell r="S432">
            <v>0</v>
          </cell>
          <cell r="T432">
            <v>0</v>
          </cell>
          <cell r="U432">
            <v>0</v>
          </cell>
          <cell r="V432">
            <v>2.6685570265974765</v>
          </cell>
          <cell r="W432">
            <v>0</v>
          </cell>
          <cell r="X432">
            <v>0</v>
          </cell>
          <cell r="Y432">
            <v>0</v>
          </cell>
          <cell r="Z432">
            <v>0</v>
          </cell>
          <cell r="AA432">
            <v>0</v>
          </cell>
          <cell r="AB432">
            <v>38231</v>
          </cell>
          <cell r="AC432">
            <v>38595</v>
          </cell>
        </row>
        <row r="433">
          <cell r="A433">
            <v>422</v>
          </cell>
          <cell r="B433">
            <v>5722</v>
          </cell>
          <cell r="C433">
            <v>33809</v>
          </cell>
          <cell r="D433" t="str">
            <v>SERVICE COORDINATOR</v>
          </cell>
          <cell r="E433" t="str">
            <v>WRIGHT, JAMES L</v>
          </cell>
          <cell r="F433">
            <v>1</v>
          </cell>
          <cell r="G433">
            <v>18209.53</v>
          </cell>
          <cell r="H433">
            <v>3464.42</v>
          </cell>
          <cell r="I433">
            <v>21673.95</v>
          </cell>
          <cell r="J433">
            <v>0</v>
          </cell>
          <cell r="K433">
            <v>0</v>
          </cell>
          <cell r="L433">
            <v>0</v>
          </cell>
          <cell r="M433">
            <v>0</v>
          </cell>
          <cell r="N433">
            <v>0</v>
          </cell>
          <cell r="O433">
            <v>0</v>
          </cell>
          <cell r="P433">
            <v>0</v>
          </cell>
          <cell r="R433">
            <v>421.51</v>
          </cell>
          <cell r="S433">
            <v>0</v>
          </cell>
          <cell r="T433">
            <v>0</v>
          </cell>
          <cell r="U433">
            <v>0</v>
          </cell>
          <cell r="V433">
            <v>1181.8186000000001</v>
          </cell>
          <cell r="X433">
            <v>0</v>
          </cell>
          <cell r="Y433">
            <v>0</v>
          </cell>
          <cell r="Z433">
            <v>0</v>
          </cell>
          <cell r="AA433">
            <v>0</v>
          </cell>
          <cell r="AB433">
            <v>38231</v>
          </cell>
          <cell r="AC433">
            <v>38595</v>
          </cell>
        </row>
        <row r="434">
          <cell r="A434">
            <v>422</v>
          </cell>
          <cell r="B434">
            <v>6203</v>
          </cell>
          <cell r="C434">
            <v>33808</v>
          </cell>
          <cell r="D434" t="str">
            <v>SERVICE COORDINATOR</v>
          </cell>
          <cell r="E434" t="str">
            <v>GOYNE, AMANDA E</v>
          </cell>
          <cell r="F434">
            <v>1</v>
          </cell>
          <cell r="G434">
            <v>16749.830000000002</v>
          </cell>
          <cell r="H434">
            <v>2793.61</v>
          </cell>
          <cell r="I434">
            <v>19543.439999999999</v>
          </cell>
          <cell r="J434">
            <v>0</v>
          </cell>
          <cell r="K434">
            <v>0</v>
          </cell>
          <cell r="L434">
            <v>0</v>
          </cell>
          <cell r="M434">
            <v>0</v>
          </cell>
          <cell r="N434">
            <v>0</v>
          </cell>
          <cell r="O434">
            <v>0</v>
          </cell>
          <cell r="P434">
            <v>0</v>
          </cell>
          <cell r="R434">
            <v>424.35</v>
          </cell>
          <cell r="S434">
            <v>0</v>
          </cell>
          <cell r="T434">
            <v>0</v>
          </cell>
          <cell r="U434">
            <v>0</v>
          </cell>
          <cell r="V434">
            <v>1181.8186000000001</v>
          </cell>
          <cell r="X434">
            <v>0</v>
          </cell>
          <cell r="Y434">
            <v>0</v>
          </cell>
          <cell r="Z434">
            <v>0</v>
          </cell>
          <cell r="AA434">
            <v>0</v>
          </cell>
          <cell r="AB434">
            <v>38231</v>
          </cell>
          <cell r="AC434">
            <v>38595</v>
          </cell>
        </row>
        <row r="435">
          <cell r="A435">
            <v>422</v>
          </cell>
          <cell r="B435">
            <v>6178</v>
          </cell>
          <cell r="C435">
            <v>32492</v>
          </cell>
          <cell r="D435" t="str">
            <v>CONTINUITY OF CARE</v>
          </cell>
          <cell r="E435" t="str">
            <v>KNIGHT-COLEMAN, KENDRA</v>
          </cell>
          <cell r="F435">
            <v>1</v>
          </cell>
          <cell r="G435">
            <v>28134.42922814353</v>
          </cell>
          <cell r="H435">
            <v>10585.718015104321</v>
          </cell>
          <cell r="I435">
            <v>38720.147243247848</v>
          </cell>
          <cell r="J435">
            <v>0</v>
          </cell>
          <cell r="K435">
            <v>0</v>
          </cell>
          <cell r="L435">
            <v>0</v>
          </cell>
          <cell r="M435">
            <v>0</v>
          </cell>
          <cell r="N435">
            <v>0</v>
          </cell>
          <cell r="O435">
            <v>0</v>
          </cell>
          <cell r="P435">
            <v>0</v>
          </cell>
          <cell r="R435">
            <v>702.38</v>
          </cell>
          <cell r="S435">
            <v>0</v>
          </cell>
          <cell r="T435">
            <v>0</v>
          </cell>
          <cell r="U435">
            <v>0</v>
          </cell>
          <cell r="V435">
            <v>2077.5915104379114</v>
          </cell>
          <cell r="X435">
            <v>0</v>
          </cell>
          <cell r="Y435">
            <v>0</v>
          </cell>
          <cell r="Z435">
            <v>0</v>
          </cell>
          <cell r="AA435">
            <v>0</v>
          </cell>
          <cell r="AB435">
            <v>38231</v>
          </cell>
          <cell r="AC435">
            <v>38595</v>
          </cell>
        </row>
        <row r="436">
          <cell r="A436">
            <v>422</v>
          </cell>
          <cell r="B436">
            <v>5735</v>
          </cell>
          <cell r="C436">
            <v>32401</v>
          </cell>
          <cell r="D436" t="str">
            <v>PSYCHIATRIST</v>
          </cell>
          <cell r="E436" t="str">
            <v>LEE, AVA MICHELE MD</v>
          </cell>
          <cell r="F436">
            <v>0.75</v>
          </cell>
          <cell r="G436">
            <v>94802.634338221673</v>
          </cell>
          <cell r="H436">
            <v>17677.099879110334</v>
          </cell>
          <cell r="I436">
            <v>112479.73421733201</v>
          </cell>
          <cell r="J436">
            <v>0</v>
          </cell>
          <cell r="K436">
            <v>0</v>
          </cell>
          <cell r="L436">
            <v>0</v>
          </cell>
          <cell r="M436">
            <v>0</v>
          </cell>
          <cell r="N436">
            <v>0</v>
          </cell>
          <cell r="O436">
            <v>0</v>
          </cell>
          <cell r="P436">
            <v>0</v>
          </cell>
          <cell r="R436">
            <v>579.92999999999995</v>
          </cell>
          <cell r="S436">
            <v>0</v>
          </cell>
          <cell r="T436">
            <v>0</v>
          </cell>
          <cell r="U436">
            <v>0</v>
          </cell>
          <cell r="V436">
            <v>1523.2279898304514</v>
          </cell>
          <cell r="X436">
            <v>0</v>
          </cell>
          <cell r="Y436">
            <v>0</v>
          </cell>
          <cell r="Z436">
            <v>0</v>
          </cell>
          <cell r="AA436">
            <v>0</v>
          </cell>
          <cell r="AB436">
            <v>38231</v>
          </cell>
          <cell r="AC436">
            <v>38595</v>
          </cell>
        </row>
        <row r="437">
          <cell r="A437">
            <v>422</v>
          </cell>
          <cell r="B437">
            <v>-1</v>
          </cell>
          <cell r="C437">
            <v>680644</v>
          </cell>
          <cell r="D437" t="str">
            <v>Unknown</v>
          </cell>
          <cell r="E437" t="str">
            <v>HANNA, NANCY</v>
          </cell>
          <cell r="F437">
            <v>0</v>
          </cell>
          <cell r="G437">
            <v>0</v>
          </cell>
          <cell r="H437">
            <v>0</v>
          </cell>
          <cell r="I437">
            <v>0</v>
          </cell>
          <cell r="J437">
            <v>0</v>
          </cell>
          <cell r="K437">
            <v>0</v>
          </cell>
          <cell r="L437">
            <v>0</v>
          </cell>
          <cell r="M437">
            <v>0</v>
          </cell>
          <cell r="N437">
            <v>0</v>
          </cell>
          <cell r="O437">
            <v>0</v>
          </cell>
          <cell r="P437">
            <v>0</v>
          </cell>
          <cell r="Q437">
            <v>0</v>
          </cell>
          <cell r="R437">
            <v>0.33</v>
          </cell>
          <cell r="S437">
            <v>0</v>
          </cell>
          <cell r="T437">
            <v>0</v>
          </cell>
          <cell r="U437">
            <v>0</v>
          </cell>
          <cell r="V437">
            <v>0</v>
          </cell>
          <cell r="W437">
            <v>0</v>
          </cell>
          <cell r="X437">
            <v>0</v>
          </cell>
          <cell r="Y437">
            <v>0</v>
          </cell>
          <cell r="Z437">
            <v>0</v>
          </cell>
          <cell r="AA437">
            <v>0</v>
          </cell>
          <cell r="AB437">
            <v>38231</v>
          </cell>
          <cell r="AC437">
            <v>38595</v>
          </cell>
        </row>
        <row r="438">
          <cell r="A438">
            <v>422</v>
          </cell>
          <cell r="B438">
            <v>-1</v>
          </cell>
          <cell r="C438">
            <v>33578</v>
          </cell>
          <cell r="D438" t="str">
            <v>Unknown</v>
          </cell>
          <cell r="E438" t="str">
            <v>BLYTH, SHERRY S</v>
          </cell>
          <cell r="F438">
            <v>0</v>
          </cell>
          <cell r="G438">
            <v>39.958067629290497</v>
          </cell>
          <cell r="H438">
            <v>9.0566169284269868</v>
          </cell>
          <cell r="I438">
            <v>49.014684557717487</v>
          </cell>
          <cell r="J438">
            <v>0</v>
          </cell>
          <cell r="K438">
            <v>0</v>
          </cell>
          <cell r="L438">
            <v>0</v>
          </cell>
          <cell r="M438">
            <v>0</v>
          </cell>
          <cell r="N438">
            <v>0</v>
          </cell>
          <cell r="O438">
            <v>0</v>
          </cell>
          <cell r="P438">
            <v>0</v>
          </cell>
          <cell r="Q438">
            <v>0</v>
          </cell>
          <cell r="R438">
            <v>3.26</v>
          </cell>
          <cell r="S438">
            <v>0</v>
          </cell>
          <cell r="T438">
            <v>0</v>
          </cell>
          <cell r="U438">
            <v>0</v>
          </cell>
          <cell r="V438">
            <v>1.498147713950762</v>
          </cell>
          <cell r="W438">
            <v>0</v>
          </cell>
          <cell r="X438">
            <v>0</v>
          </cell>
          <cell r="Y438">
            <v>0</v>
          </cell>
          <cell r="Z438">
            <v>0</v>
          </cell>
          <cell r="AA438">
            <v>0</v>
          </cell>
          <cell r="AB438">
            <v>38231</v>
          </cell>
          <cell r="AC438">
            <v>38595</v>
          </cell>
        </row>
        <row r="439">
          <cell r="A439">
            <v>422</v>
          </cell>
          <cell r="B439">
            <v>-1</v>
          </cell>
          <cell r="C439">
            <v>32391</v>
          </cell>
          <cell r="D439" t="str">
            <v>Unknown</v>
          </cell>
          <cell r="E439" t="str">
            <v>SHERO, CHARLENE MD</v>
          </cell>
          <cell r="F439">
            <v>0</v>
          </cell>
          <cell r="G439">
            <v>393.46415457488763</v>
          </cell>
          <cell r="H439">
            <v>72.220570332173864</v>
          </cell>
          <cell r="I439">
            <v>465.68472490706148</v>
          </cell>
          <cell r="J439">
            <v>0</v>
          </cell>
          <cell r="K439">
            <v>0</v>
          </cell>
          <cell r="L439">
            <v>0</v>
          </cell>
          <cell r="M439">
            <v>0</v>
          </cell>
          <cell r="N439">
            <v>0</v>
          </cell>
          <cell r="O439">
            <v>0</v>
          </cell>
          <cell r="P439">
            <v>0</v>
          </cell>
          <cell r="Q439">
            <v>0</v>
          </cell>
          <cell r="R439">
            <v>2.67</v>
          </cell>
          <cell r="S439">
            <v>0</v>
          </cell>
          <cell r="T439">
            <v>0</v>
          </cell>
          <cell r="U439">
            <v>0</v>
          </cell>
          <cell r="V439">
            <v>6.7089521285525588</v>
          </cell>
          <cell r="W439">
            <v>0</v>
          </cell>
          <cell r="X439">
            <v>0</v>
          </cell>
          <cell r="Y439">
            <v>0</v>
          </cell>
          <cell r="Z439">
            <v>0</v>
          </cell>
          <cell r="AA439">
            <v>0</v>
          </cell>
          <cell r="AB439">
            <v>38231</v>
          </cell>
          <cell r="AC439">
            <v>38595</v>
          </cell>
        </row>
        <row r="440">
          <cell r="A440">
            <v>422</v>
          </cell>
          <cell r="B440">
            <v>-1</v>
          </cell>
          <cell r="C440">
            <v>33669</v>
          </cell>
          <cell r="D440" t="str">
            <v>Unknown</v>
          </cell>
          <cell r="E440" t="str">
            <v>KHAN, GHULAM M</v>
          </cell>
          <cell r="F440">
            <v>0</v>
          </cell>
          <cell r="G440">
            <v>37.032971199416679</v>
          </cell>
          <cell r="H440">
            <v>6.1591952242070693</v>
          </cell>
          <cell r="I440">
            <v>43.192166423623746</v>
          </cell>
          <cell r="J440">
            <v>0</v>
          </cell>
          <cell r="K440">
            <v>0</v>
          </cell>
          <cell r="L440">
            <v>0</v>
          </cell>
          <cell r="M440">
            <v>0</v>
          </cell>
          <cell r="N440">
            <v>0</v>
          </cell>
          <cell r="O440">
            <v>0</v>
          </cell>
          <cell r="P440">
            <v>0</v>
          </cell>
          <cell r="Q440">
            <v>0</v>
          </cell>
          <cell r="R440">
            <v>0.33</v>
          </cell>
          <cell r="S440">
            <v>0</v>
          </cell>
          <cell r="T440">
            <v>0</v>
          </cell>
          <cell r="U440">
            <v>0</v>
          </cell>
          <cell r="V440">
            <v>0.56872059788552642</v>
          </cell>
          <cell r="W440">
            <v>0</v>
          </cell>
          <cell r="X440">
            <v>0</v>
          </cell>
          <cell r="Y440">
            <v>0</v>
          </cell>
          <cell r="Z440">
            <v>0</v>
          </cell>
          <cell r="AA440">
            <v>0</v>
          </cell>
          <cell r="AB440">
            <v>38231</v>
          </cell>
          <cell r="AC440">
            <v>38595</v>
          </cell>
        </row>
        <row r="441">
          <cell r="A441">
            <v>422</v>
          </cell>
          <cell r="B441">
            <v>-1</v>
          </cell>
          <cell r="C441">
            <v>33713</v>
          </cell>
          <cell r="D441" t="str">
            <v>Unknown</v>
          </cell>
          <cell r="E441" t="str">
            <v>BENNETT, PAMELA A</v>
          </cell>
          <cell r="F441">
            <v>0</v>
          </cell>
          <cell r="G441">
            <v>8.1590110942613361</v>
          </cell>
          <cell r="H441">
            <v>2.6488197382073664</v>
          </cell>
          <cell r="I441">
            <v>10.807830832468703</v>
          </cell>
          <cell r="J441">
            <v>0</v>
          </cell>
          <cell r="K441">
            <v>0</v>
          </cell>
          <cell r="L441">
            <v>0</v>
          </cell>
          <cell r="M441">
            <v>0</v>
          </cell>
          <cell r="N441">
            <v>0</v>
          </cell>
          <cell r="O441">
            <v>0</v>
          </cell>
          <cell r="P441">
            <v>0</v>
          </cell>
          <cell r="Q441">
            <v>0</v>
          </cell>
          <cell r="R441">
            <v>0.25</v>
          </cell>
          <cell r="S441">
            <v>0</v>
          </cell>
          <cell r="T441">
            <v>0</v>
          </cell>
          <cell r="U441">
            <v>0</v>
          </cell>
          <cell r="V441">
            <v>0.52450085800941959</v>
          </cell>
          <cell r="W441">
            <v>0</v>
          </cell>
          <cell r="X441">
            <v>0</v>
          </cell>
          <cell r="Y441">
            <v>0</v>
          </cell>
          <cell r="Z441">
            <v>0</v>
          </cell>
          <cell r="AA441">
            <v>0</v>
          </cell>
          <cell r="AB441">
            <v>38231</v>
          </cell>
          <cell r="AC441">
            <v>38595</v>
          </cell>
        </row>
        <row r="442">
          <cell r="A442">
            <v>422</v>
          </cell>
          <cell r="B442">
            <v>-1</v>
          </cell>
          <cell r="C442">
            <v>33796</v>
          </cell>
          <cell r="D442" t="str">
            <v>Unknown</v>
          </cell>
          <cell r="E442" t="str">
            <v>THOMPSON, AMY L</v>
          </cell>
          <cell r="F442">
            <v>0</v>
          </cell>
          <cell r="G442">
            <v>56.912824110986193</v>
          </cell>
          <cell r="H442">
            <v>8.3698389411575782</v>
          </cell>
          <cell r="I442">
            <v>65.282663052143775</v>
          </cell>
          <cell r="J442">
            <v>0</v>
          </cell>
          <cell r="K442">
            <v>0</v>
          </cell>
          <cell r="L442">
            <v>0</v>
          </cell>
          <cell r="M442">
            <v>0</v>
          </cell>
          <cell r="N442">
            <v>0</v>
          </cell>
          <cell r="O442">
            <v>0</v>
          </cell>
          <cell r="P442">
            <v>0</v>
          </cell>
          <cell r="Q442">
            <v>0</v>
          </cell>
          <cell r="R442">
            <v>0.42</v>
          </cell>
          <cell r="S442">
            <v>0</v>
          </cell>
          <cell r="T442">
            <v>0</v>
          </cell>
          <cell r="U442">
            <v>0</v>
          </cell>
          <cell r="V442">
            <v>2.8318919151650013</v>
          </cell>
          <cell r="W442">
            <v>0</v>
          </cell>
          <cell r="X442">
            <v>0</v>
          </cell>
          <cell r="Y442">
            <v>0</v>
          </cell>
          <cell r="Z442">
            <v>0</v>
          </cell>
          <cell r="AA442">
            <v>0</v>
          </cell>
          <cell r="AB442">
            <v>38231</v>
          </cell>
          <cell r="AC442">
            <v>38595</v>
          </cell>
        </row>
        <row r="443">
          <cell r="A443">
            <v>422</v>
          </cell>
          <cell r="B443">
            <v>-1</v>
          </cell>
          <cell r="C443">
            <v>33802</v>
          </cell>
          <cell r="D443" t="str">
            <v>Unknown</v>
          </cell>
          <cell r="E443" t="str">
            <v>JOSEPHS, JEFFREY</v>
          </cell>
          <cell r="F443">
            <v>0</v>
          </cell>
          <cell r="G443">
            <v>97.5647606025953</v>
          </cell>
          <cell r="H443">
            <v>10.603762740516082</v>
          </cell>
          <cell r="I443">
            <v>108.16852334311139</v>
          </cell>
          <cell r="J443">
            <v>0</v>
          </cell>
          <cell r="K443">
            <v>0</v>
          </cell>
          <cell r="L443">
            <v>0</v>
          </cell>
          <cell r="M443">
            <v>0</v>
          </cell>
          <cell r="N443">
            <v>0</v>
          </cell>
          <cell r="O443">
            <v>0</v>
          </cell>
          <cell r="P443">
            <v>0</v>
          </cell>
          <cell r="Q443">
            <v>0</v>
          </cell>
          <cell r="R443">
            <v>0.83</v>
          </cell>
          <cell r="S443">
            <v>0</v>
          </cell>
          <cell r="T443">
            <v>0</v>
          </cell>
          <cell r="U443">
            <v>0</v>
          </cell>
          <cell r="V443">
            <v>1.5606374218996002</v>
          </cell>
          <cell r="W443">
            <v>0</v>
          </cell>
          <cell r="X443">
            <v>0</v>
          </cell>
          <cell r="Y443">
            <v>0</v>
          </cell>
          <cell r="Z443">
            <v>0</v>
          </cell>
          <cell r="AA443">
            <v>0</v>
          </cell>
          <cell r="AB443">
            <v>38231</v>
          </cell>
          <cell r="AC443">
            <v>38595</v>
          </cell>
        </row>
        <row r="444">
          <cell r="A444">
            <v>422</v>
          </cell>
          <cell r="B444">
            <v>-1</v>
          </cell>
          <cell r="C444">
            <v>33806</v>
          </cell>
          <cell r="D444" t="str">
            <v>Unknown</v>
          </cell>
          <cell r="E444" t="str">
            <v>MANDJUANO, CLAUDIA</v>
          </cell>
          <cell r="F444">
            <v>0</v>
          </cell>
          <cell r="G444">
            <v>13.075005015045177</v>
          </cell>
          <cell r="H444">
            <v>2.007746397086001</v>
          </cell>
          <cell r="I444">
            <v>15.082751412131177</v>
          </cell>
          <cell r="J444">
            <v>0</v>
          </cell>
          <cell r="K444">
            <v>0</v>
          </cell>
          <cell r="L444">
            <v>0</v>
          </cell>
          <cell r="M444">
            <v>0</v>
          </cell>
          <cell r="N444">
            <v>0</v>
          </cell>
          <cell r="O444">
            <v>0</v>
          </cell>
          <cell r="P444">
            <v>0</v>
          </cell>
          <cell r="Q444">
            <v>0</v>
          </cell>
          <cell r="R444">
            <v>0.18</v>
          </cell>
          <cell r="S444">
            <v>0</v>
          </cell>
          <cell r="T444">
            <v>0</v>
          </cell>
          <cell r="U444">
            <v>0</v>
          </cell>
          <cell r="V444">
            <v>1.1034998680251316</v>
          </cell>
          <cell r="W444">
            <v>0</v>
          </cell>
          <cell r="X444">
            <v>0</v>
          </cell>
          <cell r="Y444">
            <v>0</v>
          </cell>
          <cell r="Z444">
            <v>0</v>
          </cell>
          <cell r="AA444">
            <v>0</v>
          </cell>
          <cell r="AB444">
            <v>38231</v>
          </cell>
          <cell r="AC444">
            <v>38595</v>
          </cell>
        </row>
        <row r="445">
          <cell r="A445">
            <v>422</v>
          </cell>
          <cell r="B445">
            <v>-1</v>
          </cell>
          <cell r="C445">
            <v>33819</v>
          </cell>
          <cell r="D445" t="str">
            <v>Unknown</v>
          </cell>
          <cell r="E445" t="str">
            <v>BENAVIDEZ, MYRNA G</v>
          </cell>
          <cell r="F445">
            <v>0</v>
          </cell>
          <cell r="G445">
            <v>14.169511662347277</v>
          </cell>
          <cell r="H445">
            <v>2.1896019992595335</v>
          </cell>
          <cell r="I445">
            <v>16.359113661606813</v>
          </cell>
          <cell r="J445">
            <v>0</v>
          </cell>
          <cell r="K445">
            <v>0</v>
          </cell>
          <cell r="L445">
            <v>0</v>
          </cell>
          <cell r="M445">
            <v>0</v>
          </cell>
          <cell r="N445">
            <v>0</v>
          </cell>
          <cell r="O445">
            <v>0</v>
          </cell>
          <cell r="P445">
            <v>0</v>
          </cell>
          <cell r="Q445">
            <v>0</v>
          </cell>
          <cell r="R445">
            <v>0.57999999999999996</v>
          </cell>
          <cell r="S445">
            <v>0</v>
          </cell>
          <cell r="T445">
            <v>0</v>
          </cell>
          <cell r="U445">
            <v>0</v>
          </cell>
          <cell r="V445">
            <v>0.90785342835986671</v>
          </cell>
          <cell r="W445">
            <v>0</v>
          </cell>
          <cell r="X445">
            <v>0</v>
          </cell>
          <cell r="Y445">
            <v>0</v>
          </cell>
          <cell r="Z445">
            <v>0</v>
          </cell>
          <cell r="AA445">
            <v>0</v>
          </cell>
          <cell r="AB445">
            <v>38231</v>
          </cell>
          <cell r="AC445">
            <v>38595</v>
          </cell>
        </row>
        <row r="446">
          <cell r="A446">
            <v>422</v>
          </cell>
          <cell r="B446">
            <v>-1</v>
          </cell>
          <cell r="C446">
            <v>32697</v>
          </cell>
          <cell r="D446" t="str">
            <v>Unknown</v>
          </cell>
          <cell r="E446" t="str">
            <v>HANSEN, JAMES D.</v>
          </cell>
          <cell r="F446">
            <v>0</v>
          </cell>
          <cell r="G446">
            <v>0</v>
          </cell>
          <cell r="H446">
            <v>0</v>
          </cell>
          <cell r="I446">
            <v>0</v>
          </cell>
          <cell r="J446">
            <v>0</v>
          </cell>
          <cell r="K446">
            <v>0</v>
          </cell>
          <cell r="L446">
            <v>0</v>
          </cell>
          <cell r="M446">
            <v>0</v>
          </cell>
          <cell r="N446">
            <v>0</v>
          </cell>
          <cell r="O446">
            <v>0</v>
          </cell>
          <cell r="P446">
            <v>0</v>
          </cell>
          <cell r="Q446">
            <v>0</v>
          </cell>
          <cell r="R446">
            <v>2</v>
          </cell>
          <cell r="S446">
            <v>0</v>
          </cell>
          <cell r="T446">
            <v>0</v>
          </cell>
          <cell r="U446">
            <v>0</v>
          </cell>
          <cell r="V446">
            <v>0</v>
          </cell>
          <cell r="W446">
            <v>0</v>
          </cell>
          <cell r="X446">
            <v>0</v>
          </cell>
          <cell r="Y446">
            <v>0</v>
          </cell>
          <cell r="Z446">
            <v>0</v>
          </cell>
          <cell r="AA446">
            <v>0</v>
          </cell>
          <cell r="AB446">
            <v>38231</v>
          </cell>
          <cell r="AC446">
            <v>38595</v>
          </cell>
        </row>
        <row r="447">
          <cell r="A447">
            <v>422</v>
          </cell>
          <cell r="B447">
            <v>5721</v>
          </cell>
          <cell r="C447">
            <v>26778</v>
          </cell>
          <cell r="D447" t="str">
            <v>LVN</v>
          </cell>
          <cell r="E447" t="str">
            <v>CHAMBERS, LILA</v>
          </cell>
          <cell r="F447">
            <v>1</v>
          </cell>
          <cell r="G447">
            <v>31062.25</v>
          </cell>
          <cell r="H447">
            <v>9310.59</v>
          </cell>
          <cell r="I447">
            <v>40372.839999999997</v>
          </cell>
          <cell r="J447">
            <v>0</v>
          </cell>
          <cell r="K447">
            <v>0</v>
          </cell>
          <cell r="L447">
            <v>0</v>
          </cell>
          <cell r="M447">
            <v>0</v>
          </cell>
          <cell r="N447">
            <v>0</v>
          </cell>
          <cell r="O447">
            <v>0</v>
          </cell>
          <cell r="P447">
            <v>0</v>
          </cell>
          <cell r="R447">
            <v>505.13999999999902</v>
          </cell>
          <cell r="S447">
            <v>0</v>
          </cell>
          <cell r="T447">
            <v>0</v>
          </cell>
          <cell r="U447">
            <v>0</v>
          </cell>
          <cell r="V447">
            <v>2080.0007999999998</v>
          </cell>
          <cell r="X447">
            <v>0</v>
          </cell>
          <cell r="Y447">
            <v>0</v>
          </cell>
          <cell r="Z447">
            <v>0</v>
          </cell>
          <cell r="AA447">
            <v>0</v>
          </cell>
          <cell r="AB447">
            <v>38231</v>
          </cell>
          <cell r="AC447">
            <v>38595</v>
          </cell>
        </row>
        <row r="448">
          <cell r="A448">
            <v>430</v>
          </cell>
          <cell r="B448">
            <v>6174</v>
          </cell>
          <cell r="C448">
            <v>25119</v>
          </cell>
          <cell r="D448" t="str">
            <v>FINANCIAL ASSESMENT SPEC</v>
          </cell>
          <cell r="E448" t="str">
            <v>SMITH, LAJUANA M.</v>
          </cell>
          <cell r="F448">
            <v>1</v>
          </cell>
          <cell r="G448">
            <v>0</v>
          </cell>
          <cell r="H448">
            <v>0</v>
          </cell>
          <cell r="I448">
            <v>0</v>
          </cell>
          <cell r="J448">
            <v>0</v>
          </cell>
          <cell r="K448">
            <v>0</v>
          </cell>
          <cell r="L448">
            <v>0</v>
          </cell>
          <cell r="M448">
            <v>0</v>
          </cell>
          <cell r="N448">
            <v>0</v>
          </cell>
          <cell r="O448">
            <v>0</v>
          </cell>
          <cell r="P448">
            <v>0</v>
          </cell>
          <cell r="R448">
            <v>0</v>
          </cell>
          <cell r="S448">
            <v>0</v>
          </cell>
          <cell r="T448">
            <v>0</v>
          </cell>
          <cell r="U448">
            <v>0</v>
          </cell>
          <cell r="V448">
            <v>0</v>
          </cell>
          <cell r="X448">
            <v>0</v>
          </cell>
          <cell r="Y448">
            <v>0</v>
          </cell>
          <cell r="Z448">
            <v>0</v>
          </cell>
          <cell r="AA448">
            <v>0</v>
          </cell>
          <cell r="AB448">
            <v>38231</v>
          </cell>
          <cell r="AC448">
            <v>38595</v>
          </cell>
        </row>
        <row r="449">
          <cell r="A449">
            <v>263</v>
          </cell>
          <cell r="B449">
            <v>-1</v>
          </cell>
          <cell r="C449">
            <v>33806</v>
          </cell>
          <cell r="D449" t="str">
            <v>Unknown</v>
          </cell>
          <cell r="E449" t="str">
            <v>MANDJUANO, CLAUDIA</v>
          </cell>
          <cell r="F449">
            <v>0</v>
          </cell>
          <cell r="G449">
            <v>182.32368104312999</v>
          </cell>
          <cell r="H449">
            <v>27.99690809269924</v>
          </cell>
          <cell r="I449">
            <v>210.32058913582924</v>
          </cell>
          <cell r="J449">
            <v>0</v>
          </cell>
          <cell r="K449">
            <v>0</v>
          </cell>
          <cell r="L449">
            <v>0</v>
          </cell>
          <cell r="M449">
            <v>0</v>
          </cell>
          <cell r="N449">
            <v>0</v>
          </cell>
          <cell r="O449">
            <v>0</v>
          </cell>
          <cell r="P449">
            <v>0</v>
          </cell>
          <cell r="Q449">
            <v>0</v>
          </cell>
          <cell r="R449">
            <v>2.5099999999999998</v>
          </cell>
          <cell r="S449">
            <v>0</v>
          </cell>
          <cell r="T449">
            <v>0</v>
          </cell>
          <cell r="U449">
            <v>0</v>
          </cell>
          <cell r="V449">
            <v>15.387692604128224</v>
          </cell>
          <cell r="W449">
            <v>0</v>
          </cell>
          <cell r="X449">
            <v>0</v>
          </cell>
          <cell r="Y449">
            <v>0</v>
          </cell>
          <cell r="Z449">
            <v>0</v>
          </cell>
          <cell r="AA449">
            <v>0</v>
          </cell>
          <cell r="AB449">
            <v>38231</v>
          </cell>
          <cell r="AC449">
            <v>38595</v>
          </cell>
        </row>
        <row r="450">
          <cell r="A450">
            <v>263</v>
          </cell>
          <cell r="B450">
            <v>-1</v>
          </cell>
          <cell r="C450">
            <v>33148</v>
          </cell>
          <cell r="D450" t="str">
            <v>Unknown</v>
          </cell>
          <cell r="E450" t="str">
            <v>DOLE, ROBERT</v>
          </cell>
          <cell r="F450">
            <v>0</v>
          </cell>
          <cell r="G450">
            <v>2588.5284237933092</v>
          </cell>
          <cell r="H450">
            <v>525.46521680352464</v>
          </cell>
          <cell r="I450">
            <v>3113.9936405968338</v>
          </cell>
          <cell r="J450">
            <v>0</v>
          </cell>
          <cell r="K450">
            <v>0</v>
          </cell>
          <cell r="L450">
            <v>0</v>
          </cell>
          <cell r="M450">
            <v>0</v>
          </cell>
          <cell r="N450">
            <v>0</v>
          </cell>
          <cell r="O450">
            <v>0</v>
          </cell>
          <cell r="P450">
            <v>0</v>
          </cell>
          <cell r="Q450">
            <v>0</v>
          </cell>
          <cell r="R450">
            <v>34.82</v>
          </cell>
          <cell r="S450">
            <v>0</v>
          </cell>
          <cell r="T450">
            <v>0</v>
          </cell>
          <cell r="U450">
            <v>0</v>
          </cell>
          <cell r="V450">
            <v>122.93904304025629</v>
          </cell>
          <cell r="W450">
            <v>0</v>
          </cell>
          <cell r="X450">
            <v>0</v>
          </cell>
          <cell r="Y450">
            <v>0</v>
          </cell>
          <cell r="Z450">
            <v>0</v>
          </cell>
          <cell r="AA450">
            <v>0</v>
          </cell>
          <cell r="AB450">
            <v>38231</v>
          </cell>
          <cell r="AC450">
            <v>38595</v>
          </cell>
        </row>
        <row r="451">
          <cell r="A451">
            <v>263</v>
          </cell>
          <cell r="B451">
            <v>-1</v>
          </cell>
          <cell r="C451">
            <v>3352</v>
          </cell>
          <cell r="D451" t="str">
            <v>Unknown</v>
          </cell>
          <cell r="E451" t="str">
            <v>MILLER, KATHERINE MARIE</v>
          </cell>
          <cell r="F451">
            <v>0</v>
          </cell>
          <cell r="G451">
            <v>305.22902464928268</v>
          </cell>
          <cell r="H451">
            <v>80.40071887136402</v>
          </cell>
          <cell r="I451">
            <v>385.62974352064668</v>
          </cell>
          <cell r="J451">
            <v>0</v>
          </cell>
          <cell r="K451">
            <v>0</v>
          </cell>
          <cell r="L451">
            <v>0</v>
          </cell>
          <cell r="M451">
            <v>0</v>
          </cell>
          <cell r="N451">
            <v>0</v>
          </cell>
          <cell r="O451">
            <v>0</v>
          </cell>
          <cell r="P451">
            <v>0</v>
          </cell>
          <cell r="Q451">
            <v>0</v>
          </cell>
          <cell r="R451">
            <v>6.17</v>
          </cell>
          <cell r="S451">
            <v>0</v>
          </cell>
          <cell r="T451">
            <v>0</v>
          </cell>
          <cell r="U451">
            <v>0</v>
          </cell>
          <cell r="V451">
            <v>17.348888840453355</v>
          </cell>
          <cell r="W451">
            <v>0</v>
          </cell>
          <cell r="X451">
            <v>0</v>
          </cell>
          <cell r="Y451">
            <v>0</v>
          </cell>
          <cell r="Z451">
            <v>0</v>
          </cell>
          <cell r="AA451">
            <v>0</v>
          </cell>
          <cell r="AB451">
            <v>38231</v>
          </cell>
          <cell r="AC451">
            <v>38595</v>
          </cell>
        </row>
        <row r="452">
          <cell r="A452">
            <v>263</v>
          </cell>
          <cell r="B452">
            <v>-1</v>
          </cell>
          <cell r="C452">
            <v>26077</v>
          </cell>
          <cell r="D452" t="str">
            <v>Unknown</v>
          </cell>
          <cell r="E452" t="str">
            <v>PALMER-ARIZOLA, MELODY</v>
          </cell>
          <cell r="F452">
            <v>0</v>
          </cell>
          <cell r="G452">
            <v>106.86164292620636</v>
          </cell>
          <cell r="H452">
            <v>27.229245575649941</v>
          </cell>
          <cell r="I452">
            <v>134.09088850185628</v>
          </cell>
          <cell r="J452">
            <v>0</v>
          </cell>
          <cell r="K452">
            <v>0</v>
          </cell>
          <cell r="L452">
            <v>0</v>
          </cell>
          <cell r="M452">
            <v>0</v>
          </cell>
          <cell r="N452">
            <v>0</v>
          </cell>
          <cell r="O452">
            <v>0</v>
          </cell>
          <cell r="P452">
            <v>0</v>
          </cell>
          <cell r="Q452">
            <v>0</v>
          </cell>
          <cell r="R452">
            <v>19.05</v>
          </cell>
          <cell r="S452">
            <v>0</v>
          </cell>
          <cell r="T452">
            <v>0</v>
          </cell>
          <cell r="U452">
            <v>0</v>
          </cell>
          <cell r="V452">
            <v>4.6299968020466906</v>
          </cell>
          <cell r="W452">
            <v>0</v>
          </cell>
          <cell r="X452">
            <v>0</v>
          </cell>
          <cell r="Y452">
            <v>0</v>
          </cell>
          <cell r="Z452">
            <v>0</v>
          </cell>
          <cell r="AA452">
            <v>0</v>
          </cell>
          <cell r="AB452">
            <v>38231</v>
          </cell>
          <cell r="AC452">
            <v>38595</v>
          </cell>
        </row>
        <row r="453">
          <cell r="A453">
            <v>263</v>
          </cell>
          <cell r="B453">
            <v>-1</v>
          </cell>
          <cell r="C453">
            <v>31284</v>
          </cell>
          <cell r="D453" t="str">
            <v>Unknown</v>
          </cell>
          <cell r="E453" t="str">
            <v>ORTIZ, GAEL RAY</v>
          </cell>
          <cell r="F453">
            <v>0</v>
          </cell>
          <cell r="G453">
            <v>2096.1144699919987</v>
          </cell>
          <cell r="H453">
            <v>597.87808588957091</v>
          </cell>
          <cell r="I453">
            <v>2693.9925558815694</v>
          </cell>
          <cell r="J453">
            <v>0</v>
          </cell>
          <cell r="K453">
            <v>0</v>
          </cell>
          <cell r="L453">
            <v>0</v>
          </cell>
          <cell r="M453">
            <v>0</v>
          </cell>
          <cell r="N453">
            <v>0</v>
          </cell>
          <cell r="O453">
            <v>0</v>
          </cell>
          <cell r="P453">
            <v>0</v>
          </cell>
          <cell r="Q453">
            <v>0</v>
          </cell>
          <cell r="R453">
            <v>19.329999999999998</v>
          </cell>
          <cell r="S453">
            <v>0</v>
          </cell>
          <cell r="T453">
            <v>0</v>
          </cell>
          <cell r="U453">
            <v>0</v>
          </cell>
          <cell r="V453">
            <v>106.83322343024811</v>
          </cell>
          <cell r="W453">
            <v>0</v>
          </cell>
          <cell r="X453">
            <v>0</v>
          </cell>
          <cell r="Y453">
            <v>0</v>
          </cell>
          <cell r="Z453">
            <v>0</v>
          </cell>
          <cell r="AA453">
            <v>0</v>
          </cell>
          <cell r="AB453">
            <v>38231</v>
          </cell>
          <cell r="AC453">
            <v>38595</v>
          </cell>
        </row>
        <row r="454">
          <cell r="A454">
            <v>263</v>
          </cell>
          <cell r="B454">
            <v>-1</v>
          </cell>
          <cell r="C454">
            <v>31445</v>
          </cell>
          <cell r="D454" t="str">
            <v>Unknown</v>
          </cell>
          <cell r="E454" t="str">
            <v>JOHNSON, JOANA DAWN</v>
          </cell>
          <cell r="F454">
            <v>0</v>
          </cell>
          <cell r="G454">
            <v>1691.5573830543481</v>
          </cell>
          <cell r="H454">
            <v>484.36327287979293</v>
          </cell>
          <cell r="I454">
            <v>2175.920655934141</v>
          </cell>
          <cell r="J454">
            <v>0</v>
          </cell>
          <cell r="K454">
            <v>0</v>
          </cell>
          <cell r="L454">
            <v>0</v>
          </cell>
          <cell r="M454">
            <v>0</v>
          </cell>
          <cell r="N454">
            <v>0</v>
          </cell>
          <cell r="O454">
            <v>0</v>
          </cell>
          <cell r="P454">
            <v>0</v>
          </cell>
          <cell r="Q454">
            <v>0</v>
          </cell>
          <cell r="R454">
            <v>15.07</v>
          </cell>
          <cell r="S454">
            <v>0</v>
          </cell>
          <cell r="T454">
            <v>0</v>
          </cell>
          <cell r="U454">
            <v>0</v>
          </cell>
          <cell r="V454">
            <v>83.478107713816783</v>
          </cell>
          <cell r="W454">
            <v>0</v>
          </cell>
          <cell r="X454">
            <v>0</v>
          </cell>
          <cell r="Y454">
            <v>0</v>
          </cell>
          <cell r="Z454">
            <v>0</v>
          </cell>
          <cell r="AA454">
            <v>0</v>
          </cell>
          <cell r="AB454">
            <v>38231</v>
          </cell>
          <cell r="AC454">
            <v>38595</v>
          </cell>
        </row>
        <row r="455">
          <cell r="A455">
            <v>263</v>
          </cell>
          <cell r="B455">
            <v>-1</v>
          </cell>
          <cell r="C455">
            <v>32380</v>
          </cell>
          <cell r="D455" t="str">
            <v>Unknown</v>
          </cell>
          <cell r="E455" t="str">
            <v>SORRELS, MARY L.</v>
          </cell>
          <cell r="F455">
            <v>0</v>
          </cell>
          <cell r="G455">
            <v>1476.2958643956276</v>
          </cell>
          <cell r="H455">
            <v>379.34635168271336</v>
          </cell>
          <cell r="I455">
            <v>1855.6422160783409</v>
          </cell>
          <cell r="J455">
            <v>0</v>
          </cell>
          <cell r="K455">
            <v>0</v>
          </cell>
          <cell r="L455">
            <v>0</v>
          </cell>
          <cell r="M455">
            <v>0</v>
          </cell>
          <cell r="N455">
            <v>0</v>
          </cell>
          <cell r="O455">
            <v>0</v>
          </cell>
          <cell r="P455">
            <v>0</v>
          </cell>
          <cell r="Q455">
            <v>0</v>
          </cell>
          <cell r="R455">
            <v>21.29</v>
          </cell>
          <cell r="S455">
            <v>0</v>
          </cell>
          <cell r="T455">
            <v>0</v>
          </cell>
          <cell r="U455">
            <v>0</v>
          </cell>
          <cell r="V455">
            <v>72.876190293754874</v>
          </cell>
          <cell r="W455">
            <v>0</v>
          </cell>
          <cell r="X455">
            <v>0</v>
          </cell>
          <cell r="Y455">
            <v>0</v>
          </cell>
          <cell r="Z455">
            <v>0</v>
          </cell>
          <cell r="AA455">
            <v>0</v>
          </cell>
          <cell r="AB455">
            <v>38231</v>
          </cell>
          <cell r="AC455">
            <v>38595</v>
          </cell>
        </row>
        <row r="456">
          <cell r="A456">
            <v>263</v>
          </cell>
          <cell r="B456">
            <v>-1</v>
          </cell>
          <cell r="C456">
            <v>34567</v>
          </cell>
          <cell r="D456" t="str">
            <v>Unknown</v>
          </cell>
          <cell r="E456" t="str">
            <v>VAN NORMAN, JAMES MD</v>
          </cell>
          <cell r="F456">
            <v>0</v>
          </cell>
          <cell r="G456">
            <v>251.61864575908774</v>
          </cell>
          <cell r="H456">
            <v>42.154468995010703</v>
          </cell>
          <cell r="I456">
            <v>293.77311475409846</v>
          </cell>
          <cell r="J456">
            <v>0</v>
          </cell>
          <cell r="K456">
            <v>0</v>
          </cell>
          <cell r="L456">
            <v>0</v>
          </cell>
          <cell r="M456">
            <v>0</v>
          </cell>
          <cell r="N456">
            <v>0</v>
          </cell>
          <cell r="O456">
            <v>0</v>
          </cell>
          <cell r="P456">
            <v>0</v>
          </cell>
          <cell r="Q456">
            <v>0</v>
          </cell>
          <cell r="R456">
            <v>0.8</v>
          </cell>
          <cell r="S456">
            <v>0</v>
          </cell>
          <cell r="T456">
            <v>0</v>
          </cell>
          <cell r="U456">
            <v>0</v>
          </cell>
          <cell r="V456">
            <v>3.2615777619387032</v>
          </cell>
          <cell r="W456">
            <v>0</v>
          </cell>
          <cell r="X456">
            <v>0</v>
          </cell>
          <cell r="Y456">
            <v>0</v>
          </cell>
          <cell r="Z456">
            <v>0</v>
          </cell>
          <cell r="AA456">
            <v>0</v>
          </cell>
          <cell r="AB456">
            <v>38231</v>
          </cell>
          <cell r="AC456">
            <v>38595</v>
          </cell>
        </row>
        <row r="457">
          <cell r="A457">
            <v>263</v>
          </cell>
          <cell r="B457">
            <v>-1</v>
          </cell>
          <cell r="C457">
            <v>680680</v>
          </cell>
          <cell r="D457" t="str">
            <v>Unknown</v>
          </cell>
          <cell r="E457" t="str">
            <v>MANZOOR, SYED ZIA</v>
          </cell>
          <cell r="F457">
            <v>0</v>
          </cell>
          <cell r="G457">
            <v>0</v>
          </cell>
          <cell r="H457">
            <v>0</v>
          </cell>
          <cell r="I457">
            <v>0</v>
          </cell>
          <cell r="J457">
            <v>0</v>
          </cell>
          <cell r="K457">
            <v>0</v>
          </cell>
          <cell r="L457">
            <v>0</v>
          </cell>
          <cell r="M457">
            <v>0</v>
          </cell>
          <cell r="N457">
            <v>0</v>
          </cell>
          <cell r="O457">
            <v>0</v>
          </cell>
          <cell r="P457">
            <v>0</v>
          </cell>
          <cell r="Q457">
            <v>0</v>
          </cell>
          <cell r="R457">
            <v>0.75</v>
          </cell>
          <cell r="S457">
            <v>0</v>
          </cell>
          <cell r="T457">
            <v>0</v>
          </cell>
          <cell r="U457">
            <v>0</v>
          </cell>
          <cell r="V457">
            <v>0</v>
          </cell>
          <cell r="W457">
            <v>0</v>
          </cell>
          <cell r="X457">
            <v>0</v>
          </cell>
          <cell r="Y457">
            <v>0</v>
          </cell>
          <cell r="Z457">
            <v>0</v>
          </cell>
          <cell r="AA457">
            <v>0</v>
          </cell>
          <cell r="AB457">
            <v>38231</v>
          </cell>
          <cell r="AC457">
            <v>38595</v>
          </cell>
        </row>
        <row r="458">
          <cell r="A458">
            <v>263</v>
          </cell>
          <cell r="B458">
            <v>-1</v>
          </cell>
          <cell r="C458">
            <v>33020</v>
          </cell>
          <cell r="D458" t="str">
            <v>Unknown</v>
          </cell>
          <cell r="E458" t="str">
            <v>OBRIEN, GARY</v>
          </cell>
          <cell r="F458">
            <v>0</v>
          </cell>
          <cell r="G458">
            <v>1511.6264825039768</v>
          </cell>
          <cell r="H458">
            <v>403.67967999453043</v>
          </cell>
          <cell r="I458">
            <v>1915.3061624985073</v>
          </cell>
          <cell r="J458">
            <v>0</v>
          </cell>
          <cell r="K458">
            <v>0</v>
          </cell>
          <cell r="L458">
            <v>0</v>
          </cell>
          <cell r="M458">
            <v>0</v>
          </cell>
          <cell r="N458">
            <v>0</v>
          </cell>
          <cell r="O458">
            <v>0</v>
          </cell>
          <cell r="P458">
            <v>0</v>
          </cell>
          <cell r="Q458">
            <v>0</v>
          </cell>
          <cell r="R458">
            <v>29.2</v>
          </cell>
          <cell r="S458">
            <v>0</v>
          </cell>
          <cell r="T458">
            <v>0</v>
          </cell>
          <cell r="U458">
            <v>0</v>
          </cell>
          <cell r="V458">
            <v>84.106347458931054</v>
          </cell>
          <cell r="W458">
            <v>0</v>
          </cell>
          <cell r="X458">
            <v>0</v>
          </cell>
          <cell r="Y458">
            <v>0</v>
          </cell>
          <cell r="Z458">
            <v>0</v>
          </cell>
          <cell r="AA458">
            <v>0</v>
          </cell>
          <cell r="AB458">
            <v>38231</v>
          </cell>
          <cell r="AC458">
            <v>38595</v>
          </cell>
        </row>
        <row r="459">
          <cell r="A459">
            <v>263</v>
          </cell>
          <cell r="B459">
            <v>-1</v>
          </cell>
          <cell r="C459">
            <v>31494</v>
          </cell>
          <cell r="D459" t="str">
            <v>Unknown</v>
          </cell>
          <cell r="E459" t="str">
            <v>WOOLSEY, ELTON</v>
          </cell>
          <cell r="F459">
            <v>0</v>
          </cell>
          <cell r="G459">
            <v>8.1832817819711359</v>
          </cell>
          <cell r="H459">
            <v>2.5129981753043071</v>
          </cell>
          <cell r="I459">
            <v>10.696279957275443</v>
          </cell>
          <cell r="J459">
            <v>0</v>
          </cell>
          <cell r="K459">
            <v>0</v>
          </cell>
          <cell r="L459">
            <v>0</v>
          </cell>
          <cell r="M459">
            <v>0</v>
          </cell>
          <cell r="N459">
            <v>0</v>
          </cell>
          <cell r="O459">
            <v>0</v>
          </cell>
          <cell r="P459">
            <v>0</v>
          </cell>
          <cell r="Q459">
            <v>0</v>
          </cell>
          <cell r="R459">
            <v>0.25</v>
          </cell>
          <cell r="S459">
            <v>0</v>
          </cell>
          <cell r="T459">
            <v>0</v>
          </cell>
          <cell r="U459">
            <v>0</v>
          </cell>
          <cell r="V459">
            <v>0.57856227330381305</v>
          </cell>
          <cell r="W459">
            <v>0</v>
          </cell>
          <cell r="X459">
            <v>0</v>
          </cell>
          <cell r="Y459">
            <v>0</v>
          </cell>
          <cell r="Z459">
            <v>0</v>
          </cell>
          <cell r="AA459">
            <v>0</v>
          </cell>
          <cell r="AB459">
            <v>38231</v>
          </cell>
          <cell r="AC459">
            <v>38595</v>
          </cell>
        </row>
        <row r="460">
          <cell r="A460">
            <v>263</v>
          </cell>
          <cell r="B460">
            <v>-1</v>
          </cell>
          <cell r="C460">
            <v>33312</v>
          </cell>
          <cell r="D460" t="str">
            <v>Unknown</v>
          </cell>
          <cell r="E460" t="str">
            <v>SOFINOWSKI, RICHARD MD</v>
          </cell>
          <cell r="F460">
            <v>0</v>
          </cell>
          <cell r="G460">
            <v>2749.1894876071078</v>
          </cell>
          <cell r="H460">
            <v>403.93193398125243</v>
          </cell>
          <cell r="I460">
            <v>3153.1214215883601</v>
          </cell>
          <cell r="J460">
            <v>0</v>
          </cell>
          <cell r="K460">
            <v>0</v>
          </cell>
          <cell r="L460">
            <v>0</v>
          </cell>
          <cell r="M460">
            <v>0</v>
          </cell>
          <cell r="N460">
            <v>0</v>
          </cell>
          <cell r="O460">
            <v>0</v>
          </cell>
          <cell r="P460">
            <v>0</v>
          </cell>
          <cell r="Q460">
            <v>0</v>
          </cell>
          <cell r="R460">
            <v>11.68</v>
          </cell>
          <cell r="S460">
            <v>0</v>
          </cell>
          <cell r="T460">
            <v>0</v>
          </cell>
          <cell r="U460">
            <v>0</v>
          </cell>
          <cell r="V460">
            <v>41.71933921444591</v>
          </cell>
          <cell r="W460">
            <v>0</v>
          </cell>
          <cell r="X460">
            <v>0</v>
          </cell>
          <cell r="Y460">
            <v>0</v>
          </cell>
          <cell r="Z460">
            <v>0</v>
          </cell>
          <cell r="AA460">
            <v>0</v>
          </cell>
          <cell r="AB460">
            <v>38231</v>
          </cell>
          <cell r="AC460">
            <v>38595</v>
          </cell>
        </row>
        <row r="461">
          <cell r="A461">
            <v>263</v>
          </cell>
          <cell r="B461">
            <v>-1</v>
          </cell>
          <cell r="C461">
            <v>33537</v>
          </cell>
          <cell r="D461" t="str">
            <v>Unknown</v>
          </cell>
          <cell r="E461" t="str">
            <v>ODONNELL, PATRICK</v>
          </cell>
          <cell r="F461">
            <v>0</v>
          </cell>
          <cell r="G461">
            <v>1172.2572774423943</v>
          </cell>
          <cell r="H461">
            <v>296.43380324802308</v>
          </cell>
          <cell r="I461">
            <v>1468.6910806904175</v>
          </cell>
          <cell r="J461">
            <v>0</v>
          </cell>
          <cell r="K461">
            <v>0</v>
          </cell>
          <cell r="L461">
            <v>0</v>
          </cell>
          <cell r="M461">
            <v>0</v>
          </cell>
          <cell r="N461">
            <v>0</v>
          </cell>
          <cell r="O461">
            <v>0</v>
          </cell>
          <cell r="P461">
            <v>0</v>
          </cell>
          <cell r="Q461">
            <v>0</v>
          </cell>
          <cell r="R461">
            <v>38.28</v>
          </cell>
          <cell r="S461">
            <v>0</v>
          </cell>
          <cell r="T461">
            <v>0</v>
          </cell>
          <cell r="U461">
            <v>0</v>
          </cell>
          <cell r="V461">
            <v>61.545810594337198</v>
          </cell>
          <cell r="W461">
            <v>0</v>
          </cell>
          <cell r="X461">
            <v>0</v>
          </cell>
          <cell r="Y461">
            <v>0</v>
          </cell>
          <cell r="Z461">
            <v>0</v>
          </cell>
          <cell r="AA461">
            <v>0</v>
          </cell>
          <cell r="AB461">
            <v>38231</v>
          </cell>
          <cell r="AC461">
            <v>38595</v>
          </cell>
        </row>
        <row r="462">
          <cell r="A462">
            <v>263</v>
          </cell>
          <cell r="B462">
            <v>-1</v>
          </cell>
          <cell r="C462">
            <v>33578</v>
          </cell>
          <cell r="D462" t="str">
            <v>Unknown</v>
          </cell>
          <cell r="E462" t="str">
            <v>BLYTH, SHERRY S</v>
          </cell>
          <cell r="F462">
            <v>0</v>
          </cell>
          <cell r="G462">
            <v>16.547052545871828</v>
          </cell>
          <cell r="H462">
            <v>3.7504395255755925</v>
          </cell>
          <cell r="I462">
            <v>20.297492071447422</v>
          </cell>
          <cell r="J462">
            <v>0</v>
          </cell>
          <cell r="K462">
            <v>0</v>
          </cell>
          <cell r="L462">
            <v>0</v>
          </cell>
          <cell r="M462">
            <v>0</v>
          </cell>
          <cell r="N462">
            <v>0</v>
          </cell>
          <cell r="O462">
            <v>0</v>
          </cell>
          <cell r="P462">
            <v>0</v>
          </cell>
          <cell r="Q462">
            <v>0</v>
          </cell>
          <cell r="R462">
            <v>1.35</v>
          </cell>
          <cell r="S462">
            <v>0</v>
          </cell>
          <cell r="T462">
            <v>0</v>
          </cell>
          <cell r="U462">
            <v>0</v>
          </cell>
          <cell r="V462">
            <v>0.62039859320046886</v>
          </cell>
          <cell r="W462">
            <v>0</v>
          </cell>
          <cell r="X462">
            <v>0</v>
          </cell>
          <cell r="Y462">
            <v>0</v>
          </cell>
          <cell r="Z462">
            <v>0</v>
          </cell>
          <cell r="AA462">
            <v>0</v>
          </cell>
          <cell r="AB462">
            <v>38231</v>
          </cell>
          <cell r="AC462">
            <v>38595</v>
          </cell>
        </row>
        <row r="463">
          <cell r="A463">
            <v>263</v>
          </cell>
          <cell r="B463">
            <v>-1</v>
          </cell>
          <cell r="C463">
            <v>33625</v>
          </cell>
          <cell r="D463" t="str">
            <v>Unknown</v>
          </cell>
          <cell r="E463" t="str">
            <v>DEL VALLE, DEBORAH</v>
          </cell>
          <cell r="F463">
            <v>0</v>
          </cell>
          <cell r="G463">
            <v>2195.3499549906137</v>
          </cell>
          <cell r="H463">
            <v>551.42606201795854</v>
          </cell>
          <cell r="I463">
            <v>2746.7760170085721</v>
          </cell>
          <cell r="J463">
            <v>0</v>
          </cell>
          <cell r="K463">
            <v>0</v>
          </cell>
          <cell r="L463">
            <v>0</v>
          </cell>
          <cell r="M463">
            <v>0</v>
          </cell>
          <cell r="N463">
            <v>0</v>
          </cell>
          <cell r="O463">
            <v>0</v>
          </cell>
          <cell r="P463">
            <v>0</v>
          </cell>
          <cell r="Q463">
            <v>0</v>
          </cell>
          <cell r="R463">
            <v>21.08</v>
          </cell>
          <cell r="S463">
            <v>0</v>
          </cell>
          <cell r="T463">
            <v>0</v>
          </cell>
          <cell r="U463">
            <v>0</v>
          </cell>
          <cell r="V463">
            <v>99.170870250831214</v>
          </cell>
          <cell r="W463">
            <v>0</v>
          </cell>
          <cell r="X463">
            <v>0</v>
          </cell>
          <cell r="Y463">
            <v>0</v>
          </cell>
          <cell r="Z463">
            <v>0</v>
          </cell>
          <cell r="AA463">
            <v>0</v>
          </cell>
          <cell r="AB463">
            <v>38231</v>
          </cell>
          <cell r="AC463">
            <v>38595</v>
          </cell>
        </row>
        <row r="464">
          <cell r="A464">
            <v>263</v>
          </cell>
          <cell r="B464">
            <v>-1</v>
          </cell>
          <cell r="C464">
            <v>33643</v>
          </cell>
          <cell r="D464" t="str">
            <v>Unknown</v>
          </cell>
          <cell r="E464" t="str">
            <v>RAHN, JEFFERY ERIC</v>
          </cell>
          <cell r="F464">
            <v>0</v>
          </cell>
          <cell r="G464">
            <v>2508.2737276651101</v>
          </cell>
          <cell r="H464">
            <v>538.35910707872847</v>
          </cell>
          <cell r="I464">
            <v>3046.6328347438384</v>
          </cell>
          <cell r="J464">
            <v>0</v>
          </cell>
          <cell r="K464">
            <v>0</v>
          </cell>
          <cell r="L464">
            <v>0</v>
          </cell>
          <cell r="M464">
            <v>0</v>
          </cell>
          <cell r="N464">
            <v>0</v>
          </cell>
          <cell r="O464">
            <v>0</v>
          </cell>
          <cell r="P464">
            <v>0</v>
          </cell>
          <cell r="Q464">
            <v>0</v>
          </cell>
          <cell r="R464">
            <v>83.15</v>
          </cell>
          <cell r="S464">
            <v>0</v>
          </cell>
          <cell r="T464">
            <v>0</v>
          </cell>
          <cell r="U464">
            <v>0</v>
          </cell>
          <cell r="V464">
            <v>117.18969428728238</v>
          </cell>
          <cell r="W464">
            <v>0</v>
          </cell>
          <cell r="X464">
            <v>0</v>
          </cell>
          <cell r="Y464">
            <v>0</v>
          </cell>
          <cell r="Z464">
            <v>0</v>
          </cell>
          <cell r="AA464">
            <v>0</v>
          </cell>
          <cell r="AB464">
            <v>38231</v>
          </cell>
          <cell r="AC464">
            <v>38595</v>
          </cell>
        </row>
        <row r="465">
          <cell r="A465">
            <v>263</v>
          </cell>
          <cell r="B465">
            <v>-1</v>
          </cell>
          <cell r="C465">
            <v>33669</v>
          </cell>
          <cell r="D465" t="str">
            <v>Unknown</v>
          </cell>
          <cell r="E465" t="str">
            <v>KHAN, GHULAM M</v>
          </cell>
          <cell r="F465">
            <v>0</v>
          </cell>
          <cell r="G465">
            <v>504.99506181022741</v>
          </cell>
          <cell r="H465">
            <v>83.989025784641854</v>
          </cell>
          <cell r="I465">
            <v>588.98408759486927</v>
          </cell>
          <cell r="J465">
            <v>0</v>
          </cell>
          <cell r="K465">
            <v>0</v>
          </cell>
          <cell r="L465">
            <v>0</v>
          </cell>
          <cell r="M465">
            <v>0</v>
          </cell>
          <cell r="N465">
            <v>0</v>
          </cell>
          <cell r="O465">
            <v>0</v>
          </cell>
          <cell r="P465">
            <v>0</v>
          </cell>
          <cell r="Q465">
            <v>0</v>
          </cell>
          <cell r="R465">
            <v>4.5</v>
          </cell>
          <cell r="S465">
            <v>0</v>
          </cell>
          <cell r="T465">
            <v>0</v>
          </cell>
          <cell r="U465">
            <v>0</v>
          </cell>
          <cell r="V465">
            <v>7.7552808802571782</v>
          </cell>
          <cell r="W465">
            <v>0</v>
          </cell>
          <cell r="X465">
            <v>0</v>
          </cell>
          <cell r="Y465">
            <v>0</v>
          </cell>
          <cell r="Z465">
            <v>0</v>
          </cell>
          <cell r="AA465">
            <v>0</v>
          </cell>
          <cell r="AB465">
            <v>38231</v>
          </cell>
          <cell r="AC465">
            <v>38595</v>
          </cell>
        </row>
        <row r="466">
          <cell r="A466">
            <v>263</v>
          </cell>
          <cell r="B466">
            <v>-1</v>
          </cell>
          <cell r="C466">
            <v>33008</v>
          </cell>
          <cell r="D466" t="str">
            <v>Unknown</v>
          </cell>
          <cell r="E466" t="str">
            <v>GUERRERO, MICHAEL</v>
          </cell>
          <cell r="F466">
            <v>0</v>
          </cell>
          <cell r="G466">
            <v>2393.708373026248</v>
          </cell>
          <cell r="H466">
            <v>680.15091773531947</v>
          </cell>
          <cell r="I466">
            <v>3073.8592907615675</v>
          </cell>
          <cell r="J466">
            <v>0</v>
          </cell>
          <cell r="K466">
            <v>0</v>
          </cell>
          <cell r="L466">
            <v>0</v>
          </cell>
          <cell r="M466">
            <v>0</v>
          </cell>
          <cell r="N466">
            <v>0</v>
          </cell>
          <cell r="O466">
            <v>0</v>
          </cell>
          <cell r="P466">
            <v>0</v>
          </cell>
          <cell r="Q466">
            <v>0</v>
          </cell>
          <cell r="R466">
            <v>15.97</v>
          </cell>
          <cell r="S466">
            <v>0</v>
          </cell>
          <cell r="T466">
            <v>0</v>
          </cell>
          <cell r="U466">
            <v>0</v>
          </cell>
          <cell r="V466">
            <v>149.40098698420942</v>
          </cell>
          <cell r="W466">
            <v>0</v>
          </cell>
          <cell r="X466">
            <v>0</v>
          </cell>
          <cell r="Y466">
            <v>0</v>
          </cell>
          <cell r="Z466">
            <v>0</v>
          </cell>
          <cell r="AA466">
            <v>0</v>
          </cell>
          <cell r="AB466">
            <v>38231</v>
          </cell>
          <cell r="AC466">
            <v>38595</v>
          </cell>
        </row>
        <row r="467">
          <cell r="A467">
            <v>263</v>
          </cell>
          <cell r="B467">
            <v>-1</v>
          </cell>
          <cell r="C467">
            <v>33796</v>
          </cell>
          <cell r="D467" t="str">
            <v>Unknown</v>
          </cell>
          <cell r="E467" t="str">
            <v>THOMPSON, AMY L</v>
          </cell>
          <cell r="F467">
            <v>0</v>
          </cell>
          <cell r="G467">
            <v>911.96025301651548</v>
          </cell>
          <cell r="H467">
            <v>134.11670493807242</v>
          </cell>
          <cell r="I467">
            <v>1046.0769579545879</v>
          </cell>
          <cell r="J467">
            <v>0</v>
          </cell>
          <cell r="K467">
            <v>0</v>
          </cell>
          <cell r="L467">
            <v>0</v>
          </cell>
          <cell r="M467">
            <v>0</v>
          </cell>
          <cell r="N467">
            <v>0</v>
          </cell>
          <cell r="O467">
            <v>0</v>
          </cell>
          <cell r="P467">
            <v>0</v>
          </cell>
          <cell r="Q467">
            <v>0</v>
          </cell>
          <cell r="R467">
            <v>6.7299999999999898</v>
          </cell>
          <cell r="S467">
            <v>0</v>
          </cell>
          <cell r="T467">
            <v>0</v>
          </cell>
          <cell r="U467">
            <v>0</v>
          </cell>
          <cell r="V467">
            <v>45.377696640620066</v>
          </cell>
          <cell r="W467">
            <v>0</v>
          </cell>
          <cell r="X467">
            <v>0</v>
          </cell>
          <cell r="Y467">
            <v>0</v>
          </cell>
          <cell r="Z467">
            <v>0</v>
          </cell>
          <cell r="AA467">
            <v>0</v>
          </cell>
          <cell r="AB467">
            <v>38231</v>
          </cell>
          <cell r="AC467">
            <v>38595</v>
          </cell>
        </row>
        <row r="468">
          <cell r="A468">
            <v>263</v>
          </cell>
          <cell r="B468">
            <v>-1</v>
          </cell>
          <cell r="C468">
            <v>32382</v>
          </cell>
          <cell r="D468" t="str">
            <v>Unknown</v>
          </cell>
          <cell r="E468" t="str">
            <v>HALADYNA, ADRIENNE</v>
          </cell>
          <cell r="F468">
            <v>0</v>
          </cell>
          <cell r="G468">
            <v>692.81282827946609</v>
          </cell>
          <cell r="H468">
            <v>180.59170588822687</v>
          </cell>
          <cell r="I468">
            <v>873.40453416769299</v>
          </cell>
          <cell r="J468">
            <v>0</v>
          </cell>
          <cell r="K468">
            <v>0</v>
          </cell>
          <cell r="L468">
            <v>0</v>
          </cell>
          <cell r="M468">
            <v>0</v>
          </cell>
          <cell r="N468">
            <v>0</v>
          </cell>
          <cell r="O468">
            <v>0</v>
          </cell>
          <cell r="P468">
            <v>0</v>
          </cell>
          <cell r="Q468">
            <v>0</v>
          </cell>
          <cell r="R468">
            <v>15.66</v>
          </cell>
          <cell r="S468">
            <v>0</v>
          </cell>
          <cell r="T468">
            <v>0</v>
          </cell>
          <cell r="U468">
            <v>0</v>
          </cell>
          <cell r="V468">
            <v>34.634365529407852</v>
          </cell>
          <cell r="W468">
            <v>0</v>
          </cell>
          <cell r="X468">
            <v>0</v>
          </cell>
          <cell r="Y468">
            <v>0</v>
          </cell>
          <cell r="Z468">
            <v>0</v>
          </cell>
          <cell r="AA468">
            <v>0</v>
          </cell>
          <cell r="AB468">
            <v>38231</v>
          </cell>
          <cell r="AC468">
            <v>38595</v>
          </cell>
        </row>
        <row r="469">
          <cell r="A469">
            <v>263</v>
          </cell>
          <cell r="B469">
            <v>-1</v>
          </cell>
          <cell r="C469">
            <v>680550</v>
          </cell>
          <cell r="D469" t="str">
            <v>Unknown</v>
          </cell>
          <cell r="E469" t="str">
            <v>SIERK-KLAAS, PRISCILLA</v>
          </cell>
          <cell r="F469">
            <v>0</v>
          </cell>
          <cell r="G469">
            <v>0</v>
          </cell>
          <cell r="H469">
            <v>0</v>
          </cell>
          <cell r="I469">
            <v>0</v>
          </cell>
          <cell r="J469">
            <v>0</v>
          </cell>
          <cell r="K469">
            <v>0</v>
          </cell>
          <cell r="L469">
            <v>0</v>
          </cell>
          <cell r="M469">
            <v>0</v>
          </cell>
          <cell r="N469">
            <v>0</v>
          </cell>
          <cell r="O469">
            <v>0</v>
          </cell>
          <cell r="P469">
            <v>0</v>
          </cell>
          <cell r="Q469">
            <v>0</v>
          </cell>
          <cell r="R469">
            <v>1.67</v>
          </cell>
          <cell r="S469">
            <v>0</v>
          </cell>
          <cell r="T469">
            <v>0</v>
          </cell>
          <cell r="U469">
            <v>0</v>
          </cell>
          <cell r="V469">
            <v>0</v>
          </cell>
          <cell r="W469">
            <v>0</v>
          </cell>
          <cell r="X469">
            <v>0</v>
          </cell>
          <cell r="Y469">
            <v>0</v>
          </cell>
          <cell r="Z469">
            <v>0</v>
          </cell>
          <cell r="AA469">
            <v>0</v>
          </cell>
          <cell r="AB469">
            <v>38231</v>
          </cell>
          <cell r="AC469">
            <v>38595</v>
          </cell>
        </row>
        <row r="470">
          <cell r="A470">
            <v>263</v>
          </cell>
          <cell r="B470">
            <v>-1</v>
          </cell>
          <cell r="C470">
            <v>33865</v>
          </cell>
          <cell r="D470" t="str">
            <v>Unknown</v>
          </cell>
          <cell r="E470" t="str">
            <v>LARRE, ARIEL M</v>
          </cell>
          <cell r="F470">
            <v>0</v>
          </cell>
          <cell r="G470">
            <v>279.41988710377768</v>
          </cell>
          <cell r="H470">
            <v>25.665436387320884</v>
          </cell>
          <cell r="I470">
            <v>305.08532349109856</v>
          </cell>
          <cell r="J470">
            <v>0</v>
          </cell>
          <cell r="K470">
            <v>0</v>
          </cell>
          <cell r="L470">
            <v>0</v>
          </cell>
          <cell r="M470">
            <v>0</v>
          </cell>
          <cell r="N470">
            <v>0</v>
          </cell>
          <cell r="O470">
            <v>0</v>
          </cell>
          <cell r="P470">
            <v>0</v>
          </cell>
          <cell r="Q470">
            <v>0</v>
          </cell>
          <cell r="R470">
            <v>5.55</v>
          </cell>
          <cell r="S470">
            <v>0</v>
          </cell>
          <cell r="T470">
            <v>0</v>
          </cell>
          <cell r="U470">
            <v>0</v>
          </cell>
          <cell r="V470">
            <v>13.923872774641772</v>
          </cell>
          <cell r="W470">
            <v>0</v>
          </cell>
          <cell r="X470">
            <v>0</v>
          </cell>
          <cell r="Y470">
            <v>0</v>
          </cell>
          <cell r="Z470">
            <v>0</v>
          </cell>
          <cell r="AA470">
            <v>0</v>
          </cell>
          <cell r="AB470">
            <v>38231</v>
          </cell>
          <cell r="AC470">
            <v>38595</v>
          </cell>
        </row>
        <row r="471">
          <cell r="A471">
            <v>263</v>
          </cell>
          <cell r="B471">
            <v>-1</v>
          </cell>
          <cell r="C471">
            <v>33762</v>
          </cell>
          <cell r="D471" t="str">
            <v>Unknown</v>
          </cell>
          <cell r="E471" t="str">
            <v>OMAR, AINI</v>
          </cell>
          <cell r="F471">
            <v>0</v>
          </cell>
          <cell r="G471">
            <v>1186.103557496552</v>
          </cell>
          <cell r="H471">
            <v>241.82919266215711</v>
          </cell>
          <cell r="I471">
            <v>1427.932750158709</v>
          </cell>
          <cell r="J471">
            <v>0</v>
          </cell>
          <cell r="K471">
            <v>0</v>
          </cell>
          <cell r="L471">
            <v>0</v>
          </cell>
          <cell r="M471">
            <v>0</v>
          </cell>
          <cell r="N471">
            <v>0</v>
          </cell>
          <cell r="O471">
            <v>0</v>
          </cell>
          <cell r="P471">
            <v>0</v>
          </cell>
          <cell r="Q471">
            <v>0</v>
          </cell>
          <cell r="R471">
            <v>32.33</v>
          </cell>
          <cell r="S471">
            <v>0</v>
          </cell>
          <cell r="T471">
            <v>0</v>
          </cell>
          <cell r="U471">
            <v>0</v>
          </cell>
          <cell r="V471">
            <v>64.704612017031153</v>
          </cell>
          <cell r="W471">
            <v>0</v>
          </cell>
          <cell r="X471">
            <v>0</v>
          </cell>
          <cell r="Y471">
            <v>0</v>
          </cell>
          <cell r="Z471">
            <v>0</v>
          </cell>
          <cell r="AA471">
            <v>0</v>
          </cell>
          <cell r="AB471">
            <v>38231</v>
          </cell>
          <cell r="AC471">
            <v>38595</v>
          </cell>
        </row>
        <row r="472">
          <cell r="A472">
            <v>263</v>
          </cell>
          <cell r="B472">
            <v>-1</v>
          </cell>
          <cell r="C472">
            <v>680677</v>
          </cell>
          <cell r="D472" t="str">
            <v>Unknown</v>
          </cell>
          <cell r="E472" t="str">
            <v>FUENMAYOR, MARIELA J.</v>
          </cell>
          <cell r="F472">
            <v>0</v>
          </cell>
          <cell r="G472">
            <v>0</v>
          </cell>
          <cell r="H472">
            <v>0</v>
          </cell>
          <cell r="I472">
            <v>0</v>
          </cell>
          <cell r="J472">
            <v>0</v>
          </cell>
          <cell r="K472">
            <v>0</v>
          </cell>
          <cell r="L472">
            <v>0</v>
          </cell>
          <cell r="M472">
            <v>0</v>
          </cell>
          <cell r="N472">
            <v>0</v>
          </cell>
          <cell r="O472">
            <v>0</v>
          </cell>
          <cell r="P472">
            <v>0</v>
          </cell>
          <cell r="Q472">
            <v>0</v>
          </cell>
          <cell r="R472">
            <v>0.25</v>
          </cell>
          <cell r="S472">
            <v>0</v>
          </cell>
          <cell r="T472">
            <v>0</v>
          </cell>
          <cell r="U472">
            <v>0</v>
          </cell>
          <cell r="V472">
            <v>0</v>
          </cell>
          <cell r="W472">
            <v>0</v>
          </cell>
          <cell r="X472">
            <v>0</v>
          </cell>
          <cell r="Y472">
            <v>0</v>
          </cell>
          <cell r="Z472">
            <v>0</v>
          </cell>
          <cell r="AA472">
            <v>0</v>
          </cell>
          <cell r="AB472">
            <v>38231</v>
          </cell>
          <cell r="AC472">
            <v>38595</v>
          </cell>
        </row>
        <row r="473">
          <cell r="A473">
            <v>263</v>
          </cell>
          <cell r="B473">
            <v>-1</v>
          </cell>
          <cell r="C473">
            <v>33786</v>
          </cell>
          <cell r="D473" t="str">
            <v>Unknown</v>
          </cell>
          <cell r="E473" t="str">
            <v>RODRIGUEZ, GUSTAVO</v>
          </cell>
          <cell r="F473">
            <v>0</v>
          </cell>
          <cell r="G473">
            <v>2684.8571956307592</v>
          </cell>
          <cell r="H473">
            <v>399.32424784145576</v>
          </cell>
          <cell r="I473">
            <v>3084.1814434722151</v>
          </cell>
          <cell r="J473">
            <v>0</v>
          </cell>
          <cell r="K473">
            <v>0</v>
          </cell>
          <cell r="L473">
            <v>0</v>
          </cell>
          <cell r="M473">
            <v>0</v>
          </cell>
          <cell r="N473">
            <v>0</v>
          </cell>
          <cell r="O473">
            <v>0</v>
          </cell>
          <cell r="P473">
            <v>0</v>
          </cell>
          <cell r="Q473">
            <v>0</v>
          </cell>
          <cell r="R473">
            <v>29.27</v>
          </cell>
          <cell r="S473">
            <v>0</v>
          </cell>
          <cell r="T473">
            <v>0</v>
          </cell>
          <cell r="U473">
            <v>0</v>
          </cell>
          <cell r="V473">
            <v>119.43539796314543</v>
          </cell>
          <cell r="W473">
            <v>0</v>
          </cell>
          <cell r="X473">
            <v>0</v>
          </cell>
          <cell r="Y473">
            <v>0</v>
          </cell>
          <cell r="Z473">
            <v>0</v>
          </cell>
          <cell r="AA473">
            <v>0</v>
          </cell>
          <cell r="AB473">
            <v>38231</v>
          </cell>
          <cell r="AC473">
            <v>38595</v>
          </cell>
        </row>
        <row r="474">
          <cell r="A474">
            <v>432</v>
          </cell>
          <cell r="B474">
            <v>-1</v>
          </cell>
          <cell r="C474">
            <v>931695</v>
          </cell>
          <cell r="D474" t="str">
            <v>Unknown</v>
          </cell>
          <cell r="E474" t="str">
            <v>TAN, THOMAS C. MD</v>
          </cell>
          <cell r="F474">
            <v>0</v>
          </cell>
          <cell r="G474">
            <v>0</v>
          </cell>
          <cell r="H474">
            <v>0</v>
          </cell>
          <cell r="I474">
            <v>0</v>
          </cell>
          <cell r="J474">
            <v>0</v>
          </cell>
          <cell r="K474">
            <v>0</v>
          </cell>
          <cell r="L474">
            <v>0</v>
          </cell>
          <cell r="M474">
            <v>0</v>
          </cell>
          <cell r="N474">
            <v>0</v>
          </cell>
          <cell r="O474">
            <v>0</v>
          </cell>
          <cell r="P474">
            <v>0</v>
          </cell>
          <cell r="Q474">
            <v>0</v>
          </cell>
          <cell r="R474">
            <v>300.72000000000003</v>
          </cell>
          <cell r="S474">
            <v>0</v>
          </cell>
          <cell r="T474">
            <v>0</v>
          </cell>
          <cell r="U474">
            <v>0</v>
          </cell>
          <cell r="V474">
            <v>0</v>
          </cell>
          <cell r="W474">
            <v>0</v>
          </cell>
          <cell r="X474">
            <v>0</v>
          </cell>
          <cell r="Y474">
            <v>0</v>
          </cell>
          <cell r="Z474">
            <v>0</v>
          </cell>
          <cell r="AA474">
            <v>0</v>
          </cell>
          <cell r="AB474">
            <v>38231</v>
          </cell>
          <cell r="AC474">
            <v>38595</v>
          </cell>
        </row>
        <row r="475">
          <cell r="A475">
            <v>432</v>
          </cell>
          <cell r="B475">
            <v>6235</v>
          </cell>
          <cell r="C475">
            <v>33081</v>
          </cell>
          <cell r="D475" t="str">
            <v>INTAKE SPECIALIST</v>
          </cell>
          <cell r="E475" t="str">
            <v>RAMOS, GILBERTO</v>
          </cell>
          <cell r="F475">
            <v>1</v>
          </cell>
          <cell r="G475">
            <v>36504.83</v>
          </cell>
          <cell r="H475">
            <v>10561.36</v>
          </cell>
          <cell r="I475">
            <v>47066.19</v>
          </cell>
          <cell r="J475">
            <v>0</v>
          </cell>
          <cell r="K475">
            <v>0</v>
          </cell>
          <cell r="L475">
            <v>0</v>
          </cell>
          <cell r="M475">
            <v>0</v>
          </cell>
          <cell r="N475">
            <v>0</v>
          </cell>
          <cell r="O475">
            <v>0</v>
          </cell>
          <cell r="P475">
            <v>0</v>
          </cell>
          <cell r="R475">
            <v>798.5</v>
          </cell>
          <cell r="S475">
            <v>0</v>
          </cell>
          <cell r="T475">
            <v>0</v>
          </cell>
          <cell r="U475">
            <v>0</v>
          </cell>
          <cell r="V475">
            <v>2080.0007999999998</v>
          </cell>
          <cell r="X475">
            <v>0</v>
          </cell>
          <cell r="Y475">
            <v>0</v>
          </cell>
          <cell r="Z475">
            <v>0</v>
          </cell>
          <cell r="AA475">
            <v>0</v>
          </cell>
          <cell r="AB475">
            <v>38231</v>
          </cell>
          <cell r="AC475">
            <v>38595</v>
          </cell>
        </row>
        <row r="476">
          <cell r="A476">
            <v>432</v>
          </cell>
          <cell r="B476">
            <v>9007</v>
          </cell>
          <cell r="C476">
            <v>33008</v>
          </cell>
          <cell r="D476" t="str">
            <v>RELIEF CHILDCARE WORKER</v>
          </cell>
          <cell r="E476" t="str">
            <v>GUERRERO, MICHAEL</v>
          </cell>
          <cell r="F476">
            <v>0.25</v>
          </cell>
          <cell r="G476">
            <v>126.68</v>
          </cell>
          <cell r="H476">
            <v>36.78</v>
          </cell>
          <cell r="I476">
            <v>163.46</v>
          </cell>
          <cell r="J476">
            <v>0</v>
          </cell>
          <cell r="K476">
            <v>0</v>
          </cell>
          <cell r="L476">
            <v>0</v>
          </cell>
          <cell r="M476">
            <v>0</v>
          </cell>
          <cell r="N476">
            <v>0</v>
          </cell>
          <cell r="O476">
            <v>0</v>
          </cell>
          <cell r="P476">
            <v>0</v>
          </cell>
          <cell r="R476">
            <v>0</v>
          </cell>
          <cell r="S476">
            <v>0</v>
          </cell>
          <cell r="T476">
            <v>0</v>
          </cell>
          <cell r="U476">
            <v>0</v>
          </cell>
          <cell r="V476">
            <v>10.5</v>
          </cell>
          <cell r="X476">
            <v>0</v>
          </cell>
          <cell r="Y476">
            <v>0</v>
          </cell>
          <cell r="Z476">
            <v>0</v>
          </cell>
          <cell r="AA476">
            <v>0</v>
          </cell>
          <cell r="AB476">
            <v>38231</v>
          </cell>
          <cell r="AC476">
            <v>38595</v>
          </cell>
        </row>
        <row r="477">
          <cell r="A477">
            <v>432</v>
          </cell>
          <cell r="B477">
            <v>9920</v>
          </cell>
          <cell r="C477">
            <v>31764</v>
          </cell>
          <cell r="D477" t="str">
            <v>THERAPIST I</v>
          </cell>
          <cell r="E477" t="str">
            <v>BROADAWAY, KELLEY</v>
          </cell>
          <cell r="F477">
            <v>1</v>
          </cell>
          <cell r="G477">
            <v>35815.534243603077</v>
          </cell>
          <cell r="H477">
            <v>10165.685718501627</v>
          </cell>
          <cell r="I477">
            <v>45981.219962104704</v>
          </cell>
          <cell r="J477">
            <v>0</v>
          </cell>
          <cell r="K477">
            <v>0</v>
          </cell>
          <cell r="L477">
            <v>0</v>
          </cell>
          <cell r="M477">
            <v>0</v>
          </cell>
          <cell r="N477">
            <v>0</v>
          </cell>
          <cell r="O477">
            <v>0</v>
          </cell>
          <cell r="P477">
            <v>0</v>
          </cell>
          <cell r="R477">
            <v>595.38</v>
          </cell>
          <cell r="S477">
            <v>0</v>
          </cell>
          <cell r="T477">
            <v>0</v>
          </cell>
          <cell r="U477">
            <v>0</v>
          </cell>
          <cell r="V477">
            <v>2076.5130894798617</v>
          </cell>
          <cell r="X477">
            <v>0</v>
          </cell>
          <cell r="Y477">
            <v>0</v>
          </cell>
          <cell r="Z477">
            <v>0</v>
          </cell>
          <cell r="AA477">
            <v>0</v>
          </cell>
          <cell r="AB477">
            <v>38231</v>
          </cell>
          <cell r="AC477">
            <v>38595</v>
          </cell>
        </row>
        <row r="478">
          <cell r="A478">
            <v>432</v>
          </cell>
          <cell r="B478">
            <v>1493</v>
          </cell>
          <cell r="C478">
            <v>29335</v>
          </cell>
          <cell r="D478" t="str">
            <v>REHAB THERAPIST I</v>
          </cell>
          <cell r="E478" t="str">
            <v>KENNEDY, JAMES</v>
          </cell>
          <cell r="F478">
            <v>1</v>
          </cell>
          <cell r="G478">
            <v>35988.988070382526</v>
          </cell>
          <cell r="H478">
            <v>9900.8524770371441</v>
          </cell>
          <cell r="I478">
            <v>45889.84054741967</v>
          </cell>
          <cell r="J478">
            <v>0</v>
          </cell>
          <cell r="K478">
            <v>0</v>
          </cell>
          <cell r="L478">
            <v>0</v>
          </cell>
          <cell r="M478">
            <v>0</v>
          </cell>
          <cell r="N478">
            <v>0</v>
          </cell>
          <cell r="O478">
            <v>0</v>
          </cell>
          <cell r="P478">
            <v>0</v>
          </cell>
          <cell r="R478">
            <v>537.85</v>
          </cell>
          <cell r="S478">
            <v>0</v>
          </cell>
          <cell r="T478">
            <v>0</v>
          </cell>
          <cell r="U478">
            <v>0</v>
          </cell>
          <cell r="V478">
            <v>2063.3893361614219</v>
          </cell>
          <cell r="X478">
            <v>0</v>
          </cell>
          <cell r="Y478">
            <v>0</v>
          </cell>
          <cell r="Z478">
            <v>0</v>
          </cell>
          <cell r="AA478">
            <v>0</v>
          </cell>
          <cell r="AB478">
            <v>38231</v>
          </cell>
          <cell r="AC478">
            <v>38595</v>
          </cell>
        </row>
        <row r="479">
          <cell r="A479">
            <v>432</v>
          </cell>
          <cell r="B479">
            <v>6254</v>
          </cell>
          <cell r="C479">
            <v>33580</v>
          </cell>
          <cell r="D479" t="str">
            <v>REHAB SPECIALIST</v>
          </cell>
          <cell r="E479" t="str">
            <v>LOMAS, MARIA</v>
          </cell>
          <cell r="F479">
            <v>1</v>
          </cell>
          <cell r="G479">
            <v>31750.91</v>
          </cell>
          <cell r="H479">
            <v>13061.77</v>
          </cell>
          <cell r="I479">
            <v>44812.68</v>
          </cell>
          <cell r="J479">
            <v>0</v>
          </cell>
          <cell r="K479">
            <v>0</v>
          </cell>
          <cell r="L479">
            <v>0</v>
          </cell>
          <cell r="M479">
            <v>0</v>
          </cell>
          <cell r="N479">
            <v>0</v>
          </cell>
          <cell r="O479">
            <v>0</v>
          </cell>
          <cell r="P479">
            <v>0</v>
          </cell>
          <cell r="R479">
            <v>1267.58</v>
          </cell>
          <cell r="S479">
            <v>0</v>
          </cell>
          <cell r="T479">
            <v>0</v>
          </cell>
          <cell r="U479">
            <v>0</v>
          </cell>
          <cell r="V479">
            <v>2080.0007000000001</v>
          </cell>
          <cell r="X479">
            <v>0</v>
          </cell>
          <cell r="Y479">
            <v>0</v>
          </cell>
          <cell r="Z479">
            <v>0</v>
          </cell>
          <cell r="AA479">
            <v>0</v>
          </cell>
          <cell r="AB479">
            <v>38231</v>
          </cell>
          <cell r="AC479">
            <v>38595</v>
          </cell>
        </row>
        <row r="480">
          <cell r="A480">
            <v>432</v>
          </cell>
          <cell r="B480">
            <v>5889</v>
          </cell>
          <cell r="C480">
            <v>26077</v>
          </cell>
          <cell r="D480" t="str">
            <v>SUPR CLINICAL SUPERVISOR</v>
          </cell>
          <cell r="E480" t="str">
            <v>PALMER-ARIZOLA, MELODY</v>
          </cell>
          <cell r="F480">
            <v>1</v>
          </cell>
          <cell r="G480">
            <v>42.632466469247674</v>
          </cell>
          <cell r="H480">
            <v>10.86311109579735</v>
          </cell>
          <cell r="I480">
            <v>53.495577565045025</v>
          </cell>
          <cell r="J480">
            <v>0</v>
          </cell>
          <cell r="K480">
            <v>0</v>
          </cell>
          <cell r="L480">
            <v>0</v>
          </cell>
          <cell r="M480">
            <v>0</v>
          </cell>
          <cell r="N480">
            <v>0</v>
          </cell>
          <cell r="O480">
            <v>0</v>
          </cell>
          <cell r="P480">
            <v>0</v>
          </cell>
          <cell r="R480">
            <v>7.6</v>
          </cell>
          <cell r="S480">
            <v>0</v>
          </cell>
          <cell r="T480">
            <v>0</v>
          </cell>
          <cell r="U480">
            <v>0</v>
          </cell>
          <cell r="V480">
            <v>1.8471378317876559</v>
          </cell>
          <cell r="X480">
            <v>0</v>
          </cell>
          <cell r="Y480">
            <v>0</v>
          </cell>
          <cell r="Z480">
            <v>0</v>
          </cell>
          <cell r="AA480">
            <v>0</v>
          </cell>
          <cell r="AB480">
            <v>38231</v>
          </cell>
          <cell r="AC480">
            <v>38595</v>
          </cell>
        </row>
        <row r="481">
          <cell r="A481">
            <v>432</v>
          </cell>
          <cell r="B481">
            <v>4071</v>
          </cell>
          <cell r="C481">
            <v>21490</v>
          </cell>
          <cell r="D481" t="str">
            <v>THERAPIST II</v>
          </cell>
          <cell r="E481" t="str">
            <v>VERDIN, DIANA</v>
          </cell>
          <cell r="F481">
            <v>1</v>
          </cell>
          <cell r="G481">
            <v>3229.9824315940664</v>
          </cell>
          <cell r="H481">
            <v>877.42253430857795</v>
          </cell>
          <cell r="I481">
            <v>4107.4049659026441</v>
          </cell>
          <cell r="J481">
            <v>0</v>
          </cell>
          <cell r="K481">
            <v>0</v>
          </cell>
          <cell r="L481">
            <v>0</v>
          </cell>
          <cell r="M481">
            <v>0</v>
          </cell>
          <cell r="N481">
            <v>0</v>
          </cell>
          <cell r="O481">
            <v>0</v>
          </cell>
          <cell r="P481">
            <v>0</v>
          </cell>
          <cell r="R481">
            <v>69.83</v>
          </cell>
          <cell r="S481">
            <v>0</v>
          </cell>
          <cell r="T481">
            <v>0</v>
          </cell>
          <cell r="U481">
            <v>0</v>
          </cell>
          <cell r="V481">
            <v>175.31044388601222</v>
          </cell>
          <cell r="X481">
            <v>0</v>
          </cell>
          <cell r="Y481">
            <v>0</v>
          </cell>
          <cell r="Z481">
            <v>0</v>
          </cell>
          <cell r="AA481">
            <v>0</v>
          </cell>
          <cell r="AB481">
            <v>38231</v>
          </cell>
          <cell r="AC481">
            <v>38595</v>
          </cell>
        </row>
        <row r="482">
          <cell r="A482">
            <v>432</v>
          </cell>
          <cell r="B482">
            <v>4071</v>
          </cell>
          <cell r="C482">
            <v>31317</v>
          </cell>
          <cell r="D482" t="str">
            <v>THERAPIST II</v>
          </cell>
          <cell r="E482" t="str">
            <v>MCVEY, SUZANNA</v>
          </cell>
          <cell r="F482">
            <v>1</v>
          </cell>
          <cell r="G482">
            <v>28469.365655449827</v>
          </cell>
          <cell r="H482">
            <v>10300.526540089455</v>
          </cell>
          <cell r="I482">
            <v>38769.89219553928</v>
          </cell>
          <cell r="J482">
            <v>0</v>
          </cell>
          <cell r="K482">
            <v>0</v>
          </cell>
          <cell r="L482">
            <v>0</v>
          </cell>
          <cell r="M482">
            <v>0</v>
          </cell>
          <cell r="N482">
            <v>0</v>
          </cell>
          <cell r="O482">
            <v>0</v>
          </cell>
          <cell r="P482">
            <v>0</v>
          </cell>
          <cell r="R482">
            <v>332.63</v>
          </cell>
          <cell r="S482">
            <v>0</v>
          </cell>
          <cell r="T482">
            <v>0</v>
          </cell>
          <cell r="U482">
            <v>0</v>
          </cell>
          <cell r="V482">
            <v>1796.3650549004894</v>
          </cell>
          <cell r="X482">
            <v>0</v>
          </cell>
          <cell r="Y482">
            <v>0</v>
          </cell>
          <cell r="Z482">
            <v>0</v>
          </cell>
          <cell r="AA482">
            <v>0</v>
          </cell>
          <cell r="AB482">
            <v>38231</v>
          </cell>
          <cell r="AC482">
            <v>38595</v>
          </cell>
        </row>
        <row r="483">
          <cell r="A483">
            <v>432</v>
          </cell>
          <cell r="B483">
            <v>1525</v>
          </cell>
          <cell r="C483">
            <v>33742</v>
          </cell>
          <cell r="D483" t="str">
            <v>INTAKE THERAPIST</v>
          </cell>
          <cell r="E483" t="str">
            <v>HUSTED, SANDRA EVANS</v>
          </cell>
          <cell r="F483">
            <v>1</v>
          </cell>
          <cell r="G483">
            <v>34547.94</v>
          </cell>
          <cell r="H483">
            <v>4151.1000000000004</v>
          </cell>
          <cell r="I483">
            <v>38699.040000000001</v>
          </cell>
          <cell r="J483">
            <v>0</v>
          </cell>
          <cell r="K483">
            <v>0</v>
          </cell>
          <cell r="L483">
            <v>0</v>
          </cell>
          <cell r="M483">
            <v>0</v>
          </cell>
          <cell r="N483">
            <v>0</v>
          </cell>
          <cell r="O483">
            <v>0</v>
          </cell>
          <cell r="P483">
            <v>0</v>
          </cell>
          <cell r="R483">
            <v>752.5</v>
          </cell>
          <cell r="S483">
            <v>0</v>
          </cell>
          <cell r="T483">
            <v>0</v>
          </cell>
          <cell r="U483">
            <v>0</v>
          </cell>
          <cell r="V483">
            <v>2080.0007999999998</v>
          </cell>
          <cell r="X483">
            <v>0</v>
          </cell>
          <cell r="Y483">
            <v>0</v>
          </cell>
          <cell r="Z483">
            <v>0</v>
          </cell>
          <cell r="AA483">
            <v>0</v>
          </cell>
          <cell r="AB483">
            <v>38231</v>
          </cell>
          <cell r="AC483">
            <v>38595</v>
          </cell>
        </row>
        <row r="484">
          <cell r="A484">
            <v>432</v>
          </cell>
          <cell r="B484">
            <v>5543</v>
          </cell>
          <cell r="C484">
            <v>33851</v>
          </cell>
          <cell r="D484" t="str">
            <v>THERAPIST I</v>
          </cell>
          <cell r="E484" t="str">
            <v>PINE-DOVE, PENNY</v>
          </cell>
          <cell r="F484">
            <v>1</v>
          </cell>
          <cell r="G484">
            <v>5304.9273029045644</v>
          </cell>
          <cell r="H484">
            <v>487.28232365145232</v>
          </cell>
          <cell r="I484">
            <v>5792.2096265560167</v>
          </cell>
          <cell r="J484">
            <v>0</v>
          </cell>
          <cell r="K484">
            <v>0</v>
          </cell>
          <cell r="L484">
            <v>0</v>
          </cell>
          <cell r="M484">
            <v>0</v>
          </cell>
          <cell r="N484">
            <v>0</v>
          </cell>
          <cell r="O484">
            <v>0</v>
          </cell>
          <cell r="P484">
            <v>0</v>
          </cell>
          <cell r="R484">
            <v>59.75</v>
          </cell>
          <cell r="S484">
            <v>0</v>
          </cell>
          <cell r="T484">
            <v>0</v>
          </cell>
          <cell r="U484">
            <v>0</v>
          </cell>
          <cell r="V484">
            <v>343.78989709543572</v>
          </cell>
          <cell r="X484">
            <v>0</v>
          </cell>
          <cell r="Y484">
            <v>0</v>
          </cell>
          <cell r="Z484">
            <v>0</v>
          </cell>
          <cell r="AA484">
            <v>0</v>
          </cell>
          <cell r="AB484">
            <v>38231</v>
          </cell>
          <cell r="AC484">
            <v>38595</v>
          </cell>
        </row>
        <row r="485">
          <cell r="A485">
            <v>432</v>
          </cell>
          <cell r="B485">
            <v>5903</v>
          </cell>
          <cell r="C485">
            <v>33850</v>
          </cell>
          <cell r="D485" t="str">
            <v>PSYCHIATIRST</v>
          </cell>
          <cell r="E485" t="str">
            <v>WALIA, ARVINDER</v>
          </cell>
          <cell r="F485">
            <v>0.5</v>
          </cell>
          <cell r="G485">
            <v>0</v>
          </cell>
          <cell r="H485">
            <v>0</v>
          </cell>
          <cell r="I485">
            <v>0</v>
          </cell>
          <cell r="J485">
            <v>0</v>
          </cell>
          <cell r="K485">
            <v>0</v>
          </cell>
          <cell r="L485">
            <v>0</v>
          </cell>
          <cell r="M485">
            <v>0</v>
          </cell>
          <cell r="N485">
            <v>0</v>
          </cell>
          <cell r="O485">
            <v>0</v>
          </cell>
          <cell r="P485">
            <v>0</v>
          </cell>
          <cell r="R485">
            <v>0</v>
          </cell>
          <cell r="S485">
            <v>0</v>
          </cell>
          <cell r="T485">
            <v>0</v>
          </cell>
          <cell r="U485">
            <v>0</v>
          </cell>
          <cell r="V485">
            <v>0</v>
          </cell>
          <cell r="X485">
            <v>0</v>
          </cell>
          <cell r="Y485">
            <v>0</v>
          </cell>
          <cell r="Z485">
            <v>0</v>
          </cell>
          <cell r="AA485">
            <v>0</v>
          </cell>
          <cell r="AB485">
            <v>38231</v>
          </cell>
          <cell r="AC485">
            <v>38595</v>
          </cell>
        </row>
        <row r="486">
          <cell r="A486">
            <v>432</v>
          </cell>
          <cell r="B486">
            <v>5569</v>
          </cell>
          <cell r="C486">
            <v>33836</v>
          </cell>
          <cell r="D486" t="str">
            <v>THERAPIST I</v>
          </cell>
          <cell r="E486" t="str">
            <v>CHAPMAN, AARON N</v>
          </cell>
          <cell r="F486">
            <v>1</v>
          </cell>
          <cell r="G486">
            <v>8383.11</v>
          </cell>
          <cell r="H486">
            <v>772.55</v>
          </cell>
          <cell r="I486">
            <v>9155.66</v>
          </cell>
          <cell r="J486">
            <v>0</v>
          </cell>
          <cell r="K486">
            <v>0</v>
          </cell>
          <cell r="L486">
            <v>0</v>
          </cell>
          <cell r="M486">
            <v>0</v>
          </cell>
          <cell r="N486">
            <v>0</v>
          </cell>
          <cell r="O486">
            <v>0</v>
          </cell>
          <cell r="P486">
            <v>0</v>
          </cell>
          <cell r="R486">
            <v>124.8</v>
          </cell>
          <cell r="S486">
            <v>0</v>
          </cell>
          <cell r="T486">
            <v>0</v>
          </cell>
          <cell r="U486">
            <v>0</v>
          </cell>
          <cell r="V486">
            <v>493.25020000000001</v>
          </cell>
          <cell r="X486">
            <v>0</v>
          </cell>
          <cell r="Y486">
            <v>0</v>
          </cell>
          <cell r="Z486">
            <v>0</v>
          </cell>
          <cell r="AA486">
            <v>0</v>
          </cell>
          <cell r="AB486">
            <v>38231</v>
          </cell>
          <cell r="AC486">
            <v>38595</v>
          </cell>
        </row>
        <row r="487">
          <cell r="A487">
            <v>432</v>
          </cell>
          <cell r="B487">
            <v>5566</v>
          </cell>
          <cell r="C487">
            <v>33765</v>
          </cell>
          <cell r="D487" t="str">
            <v>THERAPIST I</v>
          </cell>
          <cell r="E487" t="str">
            <v>RENDON-LOTT, REBECCA R</v>
          </cell>
          <cell r="F487">
            <v>1</v>
          </cell>
          <cell r="G487">
            <v>28024.548849673676</v>
          </cell>
          <cell r="H487">
            <v>2870.1498997338385</v>
          </cell>
          <cell r="I487">
            <v>30894.698749407515</v>
          </cell>
          <cell r="J487">
            <v>0</v>
          </cell>
          <cell r="K487">
            <v>0</v>
          </cell>
          <cell r="L487">
            <v>0</v>
          </cell>
          <cell r="M487">
            <v>0</v>
          </cell>
          <cell r="N487">
            <v>0</v>
          </cell>
          <cell r="O487">
            <v>0</v>
          </cell>
          <cell r="P487">
            <v>0</v>
          </cell>
          <cell r="R487">
            <v>274.10000000000002</v>
          </cell>
          <cell r="S487">
            <v>0</v>
          </cell>
          <cell r="T487">
            <v>0</v>
          </cell>
          <cell r="U487">
            <v>0</v>
          </cell>
          <cell r="V487">
            <v>1681.2003000692746</v>
          </cell>
          <cell r="X487">
            <v>0</v>
          </cell>
          <cell r="Y487">
            <v>0</v>
          </cell>
          <cell r="Z487">
            <v>0</v>
          </cell>
          <cell r="AA487">
            <v>0</v>
          </cell>
          <cell r="AB487">
            <v>38231</v>
          </cell>
          <cell r="AC487">
            <v>38595</v>
          </cell>
        </row>
        <row r="488">
          <cell r="A488">
            <v>432</v>
          </cell>
          <cell r="B488">
            <v>6297</v>
          </cell>
          <cell r="C488">
            <v>33760</v>
          </cell>
          <cell r="D488" t="str">
            <v>THERAPIST I</v>
          </cell>
          <cell r="E488" t="str">
            <v>DRECKMAN, MOLLY CATHERINE</v>
          </cell>
          <cell r="F488">
            <v>1</v>
          </cell>
          <cell r="G488">
            <v>31754.797940728549</v>
          </cell>
          <cell r="H488">
            <v>6032.3160123934385</v>
          </cell>
          <cell r="I488">
            <v>37787.113953121989</v>
          </cell>
          <cell r="J488">
            <v>0</v>
          </cell>
          <cell r="K488">
            <v>0</v>
          </cell>
          <cell r="L488">
            <v>0</v>
          </cell>
          <cell r="M488">
            <v>0</v>
          </cell>
          <cell r="N488">
            <v>0</v>
          </cell>
          <cell r="O488">
            <v>0</v>
          </cell>
          <cell r="P488">
            <v>0</v>
          </cell>
          <cell r="R488">
            <v>569.19000000000005</v>
          </cell>
          <cell r="S488">
            <v>0</v>
          </cell>
          <cell r="T488">
            <v>0</v>
          </cell>
          <cell r="U488">
            <v>0</v>
          </cell>
          <cell r="V488">
            <v>1893.7470502669489</v>
          </cell>
          <cell r="X488">
            <v>0</v>
          </cell>
          <cell r="Y488">
            <v>0</v>
          </cell>
          <cell r="Z488">
            <v>0</v>
          </cell>
          <cell r="AA488">
            <v>0</v>
          </cell>
          <cell r="AB488">
            <v>38231</v>
          </cell>
          <cell r="AC488">
            <v>38595</v>
          </cell>
        </row>
        <row r="489">
          <cell r="A489">
            <v>432</v>
          </cell>
          <cell r="B489">
            <v>5903</v>
          </cell>
          <cell r="C489">
            <v>33312</v>
          </cell>
          <cell r="D489" t="str">
            <v>PSYCHIATIRST</v>
          </cell>
          <cell r="E489" t="str">
            <v>SOFINOWSKI, RICHARD MD</v>
          </cell>
          <cell r="F489">
            <v>0.5</v>
          </cell>
          <cell r="G489">
            <v>50688.181177756051</v>
          </cell>
          <cell r="H489">
            <v>7447.4950327793422</v>
          </cell>
          <cell r="I489">
            <v>58135.676210535392</v>
          </cell>
          <cell r="J489">
            <v>0</v>
          </cell>
          <cell r="K489">
            <v>0</v>
          </cell>
          <cell r="L489">
            <v>0</v>
          </cell>
          <cell r="M489">
            <v>0</v>
          </cell>
          <cell r="N489">
            <v>0</v>
          </cell>
          <cell r="O489">
            <v>0</v>
          </cell>
          <cell r="P489">
            <v>0</v>
          </cell>
          <cell r="R489">
            <v>215.35</v>
          </cell>
          <cell r="S489">
            <v>0</v>
          </cell>
          <cell r="T489">
            <v>0</v>
          </cell>
          <cell r="U489">
            <v>0</v>
          </cell>
          <cell r="V489">
            <v>769.20031676634653</v>
          </cell>
          <cell r="X489">
            <v>0</v>
          </cell>
          <cell r="Y489">
            <v>0</v>
          </cell>
          <cell r="Z489">
            <v>0</v>
          </cell>
          <cell r="AA489">
            <v>0</v>
          </cell>
          <cell r="AB489">
            <v>38231</v>
          </cell>
          <cell r="AC489">
            <v>38595</v>
          </cell>
        </row>
        <row r="490">
          <cell r="A490">
            <v>432</v>
          </cell>
          <cell r="B490">
            <v>5569</v>
          </cell>
          <cell r="C490">
            <v>33743</v>
          </cell>
          <cell r="D490" t="str">
            <v>THERAPIST I</v>
          </cell>
          <cell r="E490" t="str">
            <v>LIPINSKI, ANDREW ALBERT</v>
          </cell>
          <cell r="F490">
            <v>1</v>
          </cell>
          <cell r="G490">
            <v>24237.77</v>
          </cell>
          <cell r="H490">
            <v>5710.21</v>
          </cell>
          <cell r="I490">
            <v>29947.98</v>
          </cell>
          <cell r="J490">
            <v>0</v>
          </cell>
          <cell r="K490">
            <v>0</v>
          </cell>
          <cell r="L490">
            <v>0</v>
          </cell>
          <cell r="M490">
            <v>0</v>
          </cell>
          <cell r="N490">
            <v>0</v>
          </cell>
          <cell r="O490">
            <v>0</v>
          </cell>
          <cell r="P490">
            <v>0</v>
          </cell>
          <cell r="R490">
            <v>315.22000000000003</v>
          </cell>
          <cell r="S490">
            <v>0</v>
          </cell>
          <cell r="T490">
            <v>0</v>
          </cell>
          <cell r="U490">
            <v>0</v>
          </cell>
          <cell r="V490">
            <v>1517.3656000000001</v>
          </cell>
          <cell r="X490">
            <v>0</v>
          </cell>
          <cell r="Y490">
            <v>0</v>
          </cell>
          <cell r="Z490">
            <v>0</v>
          </cell>
          <cell r="AA490">
            <v>0</v>
          </cell>
          <cell r="AB490">
            <v>38231</v>
          </cell>
          <cell r="AC490">
            <v>38595</v>
          </cell>
        </row>
        <row r="491">
          <cell r="A491">
            <v>432</v>
          </cell>
          <cell r="B491">
            <v>6130</v>
          </cell>
          <cell r="C491">
            <v>33317</v>
          </cell>
          <cell r="D491" t="str">
            <v>RN III</v>
          </cell>
          <cell r="E491" t="str">
            <v>BOYD, DEBRA</v>
          </cell>
          <cell r="F491">
            <v>1</v>
          </cell>
          <cell r="G491">
            <v>43435.246303528183</v>
          </cell>
          <cell r="H491">
            <v>11154.12826073629</v>
          </cell>
          <cell r="I491">
            <v>54589.374564264472</v>
          </cell>
          <cell r="J491">
            <v>0</v>
          </cell>
          <cell r="K491">
            <v>0</v>
          </cell>
          <cell r="L491">
            <v>0</v>
          </cell>
          <cell r="M491">
            <v>0</v>
          </cell>
          <cell r="N491">
            <v>0</v>
          </cell>
          <cell r="O491">
            <v>0</v>
          </cell>
          <cell r="P491">
            <v>0</v>
          </cell>
          <cell r="R491">
            <v>325.73</v>
          </cell>
          <cell r="S491">
            <v>0</v>
          </cell>
          <cell r="T491">
            <v>0</v>
          </cell>
          <cell r="U491">
            <v>0</v>
          </cell>
          <cell r="V491">
            <v>2076.8128638813105</v>
          </cell>
          <cell r="X491">
            <v>0</v>
          </cell>
          <cell r="Y491">
            <v>0</v>
          </cell>
          <cell r="Z491">
            <v>0</v>
          </cell>
          <cell r="AA491">
            <v>0</v>
          </cell>
          <cell r="AB491">
            <v>38231</v>
          </cell>
          <cell r="AC491">
            <v>38595</v>
          </cell>
        </row>
        <row r="492">
          <cell r="A492">
            <v>432</v>
          </cell>
          <cell r="B492">
            <v>6296</v>
          </cell>
          <cell r="C492">
            <v>33740</v>
          </cell>
          <cell r="D492" t="str">
            <v>PSYCHIATRIST</v>
          </cell>
          <cell r="E492" t="str">
            <v>RILEY, SHELLY</v>
          </cell>
          <cell r="F492">
            <v>1</v>
          </cell>
          <cell r="G492">
            <v>133563.64503329518</v>
          </cell>
          <cell r="H492">
            <v>18251.156080680517</v>
          </cell>
          <cell r="I492">
            <v>151814.8011139757</v>
          </cell>
          <cell r="J492">
            <v>0</v>
          </cell>
          <cell r="K492">
            <v>0</v>
          </cell>
          <cell r="L492">
            <v>0</v>
          </cell>
          <cell r="M492">
            <v>0</v>
          </cell>
          <cell r="N492">
            <v>0</v>
          </cell>
          <cell r="O492">
            <v>0</v>
          </cell>
          <cell r="P492">
            <v>0</v>
          </cell>
          <cell r="R492">
            <v>699.6</v>
          </cell>
          <cell r="S492">
            <v>0</v>
          </cell>
          <cell r="T492">
            <v>0</v>
          </cell>
          <cell r="U492">
            <v>0</v>
          </cell>
          <cell r="V492">
            <v>2006.2158737126547</v>
          </cell>
          <cell r="X492">
            <v>0</v>
          </cell>
          <cell r="Y492">
            <v>0</v>
          </cell>
          <cell r="Z492">
            <v>0</v>
          </cell>
          <cell r="AA492">
            <v>0</v>
          </cell>
          <cell r="AB492">
            <v>38231</v>
          </cell>
          <cell r="AC492">
            <v>38595</v>
          </cell>
        </row>
        <row r="493">
          <cell r="A493">
            <v>432</v>
          </cell>
          <cell r="B493">
            <v>5559</v>
          </cell>
          <cell r="C493">
            <v>33739</v>
          </cell>
          <cell r="D493" t="str">
            <v>THERAPIST II</v>
          </cell>
          <cell r="E493" t="str">
            <v>SPEER, BRIDGET D</v>
          </cell>
          <cell r="F493">
            <v>1</v>
          </cell>
          <cell r="G493">
            <v>34307.102539276188</v>
          </cell>
          <cell r="H493">
            <v>8802.3662790697672</v>
          </cell>
          <cell r="I493">
            <v>43109.468818345951</v>
          </cell>
          <cell r="J493">
            <v>0</v>
          </cell>
          <cell r="K493">
            <v>0</v>
          </cell>
          <cell r="L493">
            <v>0</v>
          </cell>
          <cell r="M493">
            <v>0</v>
          </cell>
          <cell r="N493">
            <v>0</v>
          </cell>
          <cell r="O493">
            <v>0</v>
          </cell>
          <cell r="P493">
            <v>0</v>
          </cell>
          <cell r="R493">
            <v>738.54</v>
          </cell>
          <cell r="S493">
            <v>0</v>
          </cell>
          <cell r="T493">
            <v>0</v>
          </cell>
          <cell r="U493">
            <v>0</v>
          </cell>
          <cell r="V493">
            <v>2069.7994972001397</v>
          </cell>
          <cell r="X493">
            <v>0</v>
          </cell>
          <cell r="Y493">
            <v>0</v>
          </cell>
          <cell r="Z493">
            <v>0</v>
          </cell>
          <cell r="AA493">
            <v>0</v>
          </cell>
          <cell r="AB493">
            <v>38231</v>
          </cell>
          <cell r="AC493">
            <v>38595</v>
          </cell>
        </row>
        <row r="494">
          <cell r="A494">
            <v>432</v>
          </cell>
          <cell r="B494">
            <v>5543</v>
          </cell>
          <cell r="C494">
            <v>33657</v>
          </cell>
          <cell r="D494" t="str">
            <v>THERAPIST I</v>
          </cell>
          <cell r="E494" t="str">
            <v>SPENCE, LAURA</v>
          </cell>
          <cell r="F494">
            <v>1</v>
          </cell>
          <cell r="G494">
            <v>19009.03</v>
          </cell>
          <cell r="H494">
            <v>2952.09</v>
          </cell>
          <cell r="I494">
            <v>21961.119999999999</v>
          </cell>
          <cell r="J494">
            <v>0</v>
          </cell>
          <cell r="K494">
            <v>0</v>
          </cell>
          <cell r="L494">
            <v>0</v>
          </cell>
          <cell r="M494">
            <v>0</v>
          </cell>
          <cell r="N494">
            <v>0</v>
          </cell>
          <cell r="O494">
            <v>0</v>
          </cell>
          <cell r="P494">
            <v>0</v>
          </cell>
          <cell r="R494">
            <v>356.56</v>
          </cell>
          <cell r="S494">
            <v>0</v>
          </cell>
          <cell r="T494">
            <v>0</v>
          </cell>
          <cell r="U494">
            <v>0</v>
          </cell>
          <cell r="V494">
            <v>1372.9166</v>
          </cell>
          <cell r="X494">
            <v>0</v>
          </cell>
          <cell r="Y494">
            <v>0</v>
          </cell>
          <cell r="Z494">
            <v>0</v>
          </cell>
          <cell r="AA494">
            <v>0</v>
          </cell>
          <cell r="AB494">
            <v>38231</v>
          </cell>
          <cell r="AC494">
            <v>38595</v>
          </cell>
        </row>
        <row r="495">
          <cell r="A495">
            <v>432</v>
          </cell>
          <cell r="B495">
            <v>5435</v>
          </cell>
          <cell r="C495">
            <v>33654</v>
          </cell>
          <cell r="D495" t="str">
            <v>PSYCHIATRIST III</v>
          </cell>
          <cell r="E495" t="str">
            <v>PELOQUEN, JENNY L DO</v>
          </cell>
          <cell r="F495">
            <v>0.5</v>
          </cell>
          <cell r="G495">
            <v>55248.537761132437</v>
          </cell>
          <cell r="H495">
            <v>9068.1773897058738</v>
          </cell>
          <cell r="I495">
            <v>64316.71515083831</v>
          </cell>
          <cell r="J495">
            <v>0</v>
          </cell>
          <cell r="K495">
            <v>0</v>
          </cell>
          <cell r="L495">
            <v>0</v>
          </cell>
          <cell r="M495">
            <v>0</v>
          </cell>
          <cell r="N495">
            <v>0</v>
          </cell>
          <cell r="O495">
            <v>0</v>
          </cell>
          <cell r="P495">
            <v>0</v>
          </cell>
          <cell r="R495">
            <v>390.75</v>
          </cell>
          <cell r="S495">
            <v>0</v>
          </cell>
          <cell r="T495">
            <v>0</v>
          </cell>
          <cell r="U495">
            <v>0</v>
          </cell>
          <cell r="V495">
            <v>930.86896715228045</v>
          </cell>
          <cell r="X495">
            <v>0</v>
          </cell>
          <cell r="Y495">
            <v>0</v>
          </cell>
          <cell r="Z495">
            <v>0</v>
          </cell>
          <cell r="AA495">
            <v>0</v>
          </cell>
          <cell r="AB495">
            <v>38231</v>
          </cell>
          <cell r="AC495">
            <v>38595</v>
          </cell>
        </row>
        <row r="496">
          <cell r="A496">
            <v>432</v>
          </cell>
          <cell r="B496">
            <v>6253</v>
          </cell>
          <cell r="C496">
            <v>33640</v>
          </cell>
          <cell r="D496" t="str">
            <v>REHAB SPECIALIST</v>
          </cell>
          <cell r="E496" t="str">
            <v>YOUNG, QIANA</v>
          </cell>
          <cell r="F496">
            <v>1</v>
          </cell>
          <cell r="G496">
            <v>34836.528477696484</v>
          </cell>
          <cell r="H496">
            <v>9719.6357438439154</v>
          </cell>
          <cell r="I496">
            <v>44556.164221540399</v>
          </cell>
          <cell r="J496">
            <v>0</v>
          </cell>
          <cell r="K496">
            <v>0</v>
          </cell>
          <cell r="L496">
            <v>0</v>
          </cell>
          <cell r="M496">
            <v>0</v>
          </cell>
          <cell r="N496">
            <v>0</v>
          </cell>
          <cell r="O496">
            <v>0</v>
          </cell>
          <cell r="P496">
            <v>0</v>
          </cell>
          <cell r="R496">
            <v>888.020000000001</v>
          </cell>
          <cell r="S496">
            <v>0</v>
          </cell>
          <cell r="T496">
            <v>0</v>
          </cell>
          <cell r="U496">
            <v>0</v>
          </cell>
          <cell r="V496">
            <v>2072.9157539768703</v>
          </cell>
          <cell r="X496">
            <v>0</v>
          </cell>
          <cell r="Y496">
            <v>0</v>
          </cell>
          <cell r="Z496">
            <v>0</v>
          </cell>
          <cell r="AA496">
            <v>0</v>
          </cell>
          <cell r="AB496">
            <v>38231</v>
          </cell>
          <cell r="AC496">
            <v>38595</v>
          </cell>
        </row>
        <row r="497">
          <cell r="A497">
            <v>432</v>
          </cell>
          <cell r="B497">
            <v>9906</v>
          </cell>
          <cell r="C497">
            <v>33634</v>
          </cell>
          <cell r="D497" t="str">
            <v>THERAPIST II</v>
          </cell>
          <cell r="E497" t="str">
            <v>REYNOLDS, JOHN H</v>
          </cell>
          <cell r="F497">
            <v>1</v>
          </cell>
          <cell r="G497">
            <v>33197.952809830102</v>
          </cell>
          <cell r="H497">
            <v>9462.346424432877</v>
          </cell>
          <cell r="I497">
            <v>42660.29923426298</v>
          </cell>
          <cell r="J497">
            <v>0</v>
          </cell>
          <cell r="K497">
            <v>0</v>
          </cell>
          <cell r="L497">
            <v>0</v>
          </cell>
          <cell r="M497">
            <v>0</v>
          </cell>
          <cell r="N497">
            <v>0</v>
          </cell>
          <cell r="O497">
            <v>0</v>
          </cell>
          <cell r="P497">
            <v>0</v>
          </cell>
          <cell r="R497">
            <v>808.66</v>
          </cell>
          <cell r="S497">
            <v>0</v>
          </cell>
          <cell r="T497">
            <v>0</v>
          </cell>
          <cell r="U497">
            <v>0</v>
          </cell>
          <cell r="V497">
            <v>2064.732209231071</v>
          </cell>
          <cell r="X497">
            <v>0</v>
          </cell>
          <cell r="Y497">
            <v>0</v>
          </cell>
          <cell r="Z497">
            <v>0</v>
          </cell>
          <cell r="AA497">
            <v>0</v>
          </cell>
          <cell r="AB497">
            <v>38231</v>
          </cell>
          <cell r="AC497">
            <v>38595</v>
          </cell>
        </row>
        <row r="498">
          <cell r="A498">
            <v>432</v>
          </cell>
          <cell r="B498">
            <v>1489</v>
          </cell>
          <cell r="C498">
            <v>33744</v>
          </cell>
          <cell r="D498" t="str">
            <v>THERAPIST II</v>
          </cell>
          <cell r="E498" t="str">
            <v>CAMPBELL, AMANDA S</v>
          </cell>
          <cell r="F498">
            <v>1</v>
          </cell>
          <cell r="G498">
            <v>34753.124352891413</v>
          </cell>
          <cell r="H498">
            <v>9591.9288033169269</v>
          </cell>
          <cell r="I498">
            <v>44345.053156208342</v>
          </cell>
          <cell r="J498">
            <v>0</v>
          </cell>
          <cell r="K498">
            <v>0</v>
          </cell>
          <cell r="L498">
            <v>0</v>
          </cell>
          <cell r="M498">
            <v>0</v>
          </cell>
          <cell r="N498">
            <v>0</v>
          </cell>
          <cell r="O498">
            <v>0</v>
          </cell>
          <cell r="P498">
            <v>0</v>
          </cell>
          <cell r="R498">
            <v>776.99</v>
          </cell>
          <cell r="S498">
            <v>0</v>
          </cell>
          <cell r="T498">
            <v>0</v>
          </cell>
          <cell r="U498">
            <v>0</v>
          </cell>
          <cell r="V498">
            <v>2071.3367958474314</v>
          </cell>
          <cell r="X498">
            <v>0</v>
          </cell>
          <cell r="Y498">
            <v>0</v>
          </cell>
          <cell r="Z498">
            <v>0</v>
          </cell>
          <cell r="AA498">
            <v>0</v>
          </cell>
          <cell r="AB498">
            <v>38231</v>
          </cell>
          <cell r="AC498">
            <v>38595</v>
          </cell>
        </row>
        <row r="499">
          <cell r="A499">
            <v>432</v>
          </cell>
          <cell r="B499">
            <v>-1</v>
          </cell>
          <cell r="C499">
            <v>33249</v>
          </cell>
          <cell r="D499" t="str">
            <v>Unknown</v>
          </cell>
          <cell r="E499" t="str">
            <v>MCELROY, KATY</v>
          </cell>
          <cell r="F499">
            <v>0</v>
          </cell>
          <cell r="G499">
            <v>0</v>
          </cell>
          <cell r="H499">
            <v>0</v>
          </cell>
          <cell r="I499">
            <v>0</v>
          </cell>
          <cell r="J499">
            <v>0</v>
          </cell>
          <cell r="K499">
            <v>0</v>
          </cell>
          <cell r="L499">
            <v>0</v>
          </cell>
          <cell r="M499">
            <v>0</v>
          </cell>
          <cell r="N499">
            <v>0</v>
          </cell>
          <cell r="O499">
            <v>0</v>
          </cell>
          <cell r="P499">
            <v>0</v>
          </cell>
          <cell r="Q499">
            <v>0</v>
          </cell>
          <cell r="R499">
            <v>0.5</v>
          </cell>
          <cell r="S499">
            <v>0</v>
          </cell>
          <cell r="T499">
            <v>0</v>
          </cell>
          <cell r="U499">
            <v>0</v>
          </cell>
          <cell r="V499">
            <v>0</v>
          </cell>
          <cell r="W499">
            <v>0</v>
          </cell>
          <cell r="X499">
            <v>0</v>
          </cell>
          <cell r="Y499">
            <v>0</v>
          </cell>
          <cell r="Z499">
            <v>0</v>
          </cell>
          <cell r="AA499">
            <v>0</v>
          </cell>
          <cell r="AB499">
            <v>38231</v>
          </cell>
          <cell r="AC499">
            <v>38595</v>
          </cell>
        </row>
        <row r="500">
          <cell r="A500">
            <v>432</v>
          </cell>
          <cell r="B500">
            <v>-1</v>
          </cell>
          <cell r="C500">
            <v>33837</v>
          </cell>
          <cell r="D500" t="str">
            <v>Unknown</v>
          </cell>
          <cell r="E500" t="str">
            <v>WILSON, JEANNIE M</v>
          </cell>
          <cell r="F500">
            <v>0</v>
          </cell>
          <cell r="G500">
            <v>88.828930671318147</v>
          </cell>
          <cell r="H500">
            <v>8.2561323253860035</v>
          </cell>
          <cell r="I500">
            <v>97.085062996704153</v>
          </cell>
          <cell r="J500">
            <v>0</v>
          </cell>
          <cell r="K500">
            <v>0</v>
          </cell>
          <cell r="L500">
            <v>0</v>
          </cell>
          <cell r="M500">
            <v>0</v>
          </cell>
          <cell r="N500">
            <v>0</v>
          </cell>
          <cell r="O500">
            <v>0</v>
          </cell>
          <cell r="P500">
            <v>0</v>
          </cell>
          <cell r="Q500">
            <v>0</v>
          </cell>
          <cell r="R500">
            <v>1.66</v>
          </cell>
          <cell r="S500">
            <v>0</v>
          </cell>
          <cell r="T500">
            <v>0</v>
          </cell>
          <cell r="U500">
            <v>0</v>
          </cell>
          <cell r="V500">
            <v>6.4293965497188967</v>
          </cell>
          <cell r="W500">
            <v>0</v>
          </cell>
          <cell r="X500">
            <v>0</v>
          </cell>
          <cell r="Y500">
            <v>0</v>
          </cell>
          <cell r="Z500">
            <v>0</v>
          </cell>
          <cell r="AA500">
            <v>0</v>
          </cell>
          <cell r="AB500">
            <v>38231</v>
          </cell>
          <cell r="AC500">
            <v>38595</v>
          </cell>
        </row>
        <row r="501">
          <cell r="A501">
            <v>432</v>
          </cell>
          <cell r="B501">
            <v>-1</v>
          </cell>
          <cell r="C501">
            <v>33813</v>
          </cell>
          <cell r="D501" t="str">
            <v>Unknown</v>
          </cell>
          <cell r="E501" t="str">
            <v>PATTERSON, ZENNA</v>
          </cell>
          <cell r="F501">
            <v>0</v>
          </cell>
          <cell r="G501">
            <v>157.07441587169916</v>
          </cell>
          <cell r="H501">
            <v>34.543930595879999</v>
          </cell>
          <cell r="I501">
            <v>191.61834646757916</v>
          </cell>
          <cell r="J501">
            <v>0</v>
          </cell>
          <cell r="K501">
            <v>0</v>
          </cell>
          <cell r="L501">
            <v>0</v>
          </cell>
          <cell r="M501">
            <v>0</v>
          </cell>
          <cell r="N501">
            <v>0</v>
          </cell>
          <cell r="O501">
            <v>0</v>
          </cell>
          <cell r="P501">
            <v>0</v>
          </cell>
          <cell r="Q501">
            <v>0</v>
          </cell>
          <cell r="R501">
            <v>1.75</v>
          </cell>
          <cell r="S501">
            <v>0</v>
          </cell>
          <cell r="T501">
            <v>0</v>
          </cell>
          <cell r="U501">
            <v>0</v>
          </cell>
          <cell r="V501">
            <v>12.581229780174201</v>
          </cell>
          <cell r="W501">
            <v>0</v>
          </cell>
          <cell r="X501">
            <v>0</v>
          </cell>
          <cell r="Y501">
            <v>0</v>
          </cell>
          <cell r="Z501">
            <v>0</v>
          </cell>
          <cell r="AA501">
            <v>0</v>
          </cell>
          <cell r="AB501">
            <v>38231</v>
          </cell>
          <cell r="AC501">
            <v>38595</v>
          </cell>
        </row>
        <row r="502">
          <cell r="A502">
            <v>432</v>
          </cell>
          <cell r="B502">
            <v>-1</v>
          </cell>
          <cell r="C502">
            <v>33796</v>
          </cell>
          <cell r="D502" t="str">
            <v>Unknown</v>
          </cell>
          <cell r="E502" t="str">
            <v>THOMPSON, AMY L</v>
          </cell>
          <cell r="F502">
            <v>0</v>
          </cell>
          <cell r="G502">
            <v>23.036143092542034</v>
          </cell>
          <cell r="H502">
            <v>3.387791952373306</v>
          </cell>
          <cell r="I502">
            <v>26.423935044915339</v>
          </cell>
          <cell r="J502">
            <v>0</v>
          </cell>
          <cell r="K502">
            <v>0</v>
          </cell>
          <cell r="L502">
            <v>0</v>
          </cell>
          <cell r="M502">
            <v>0</v>
          </cell>
          <cell r="N502">
            <v>0</v>
          </cell>
          <cell r="O502">
            <v>0</v>
          </cell>
          <cell r="P502">
            <v>0</v>
          </cell>
          <cell r="Q502">
            <v>0</v>
          </cell>
          <cell r="R502">
            <v>0.17</v>
          </cell>
          <cell r="S502">
            <v>0</v>
          </cell>
          <cell r="T502">
            <v>0</v>
          </cell>
          <cell r="U502">
            <v>0</v>
          </cell>
          <cell r="V502">
            <v>1.1462419656620244</v>
          </cell>
          <cell r="W502">
            <v>0</v>
          </cell>
          <cell r="X502">
            <v>0</v>
          </cell>
          <cell r="Y502">
            <v>0</v>
          </cell>
          <cell r="Z502">
            <v>0</v>
          </cell>
          <cell r="AA502">
            <v>0</v>
          </cell>
          <cell r="AB502">
            <v>38231</v>
          </cell>
          <cell r="AC502">
            <v>38595</v>
          </cell>
        </row>
        <row r="503">
          <cell r="A503">
            <v>432</v>
          </cell>
          <cell r="B503">
            <v>-1</v>
          </cell>
          <cell r="C503">
            <v>33761</v>
          </cell>
          <cell r="D503" t="str">
            <v>Unknown</v>
          </cell>
          <cell r="E503" t="str">
            <v>MCKEE, KATHLEEN</v>
          </cell>
          <cell r="F503">
            <v>0</v>
          </cell>
          <cell r="G503">
            <v>211.02667117269351</v>
          </cell>
          <cell r="H503">
            <v>44.893220682663063</v>
          </cell>
          <cell r="I503">
            <v>255.91989185535658</v>
          </cell>
          <cell r="J503">
            <v>0</v>
          </cell>
          <cell r="K503">
            <v>0</v>
          </cell>
          <cell r="L503">
            <v>0</v>
          </cell>
          <cell r="M503">
            <v>0</v>
          </cell>
          <cell r="N503">
            <v>0</v>
          </cell>
          <cell r="O503">
            <v>0</v>
          </cell>
          <cell r="P503">
            <v>0</v>
          </cell>
          <cell r="Q503">
            <v>0</v>
          </cell>
          <cell r="R503">
            <v>3.84</v>
          </cell>
          <cell r="S503">
            <v>0</v>
          </cell>
          <cell r="T503">
            <v>0</v>
          </cell>
          <cell r="U503">
            <v>0</v>
          </cell>
          <cell r="V503">
            <v>15.400785400473135</v>
          </cell>
          <cell r="W503">
            <v>0</v>
          </cell>
          <cell r="X503">
            <v>0</v>
          </cell>
          <cell r="Y503">
            <v>0</v>
          </cell>
          <cell r="Z503">
            <v>0</v>
          </cell>
          <cell r="AA503">
            <v>0</v>
          </cell>
          <cell r="AB503">
            <v>38231</v>
          </cell>
          <cell r="AC503">
            <v>38595</v>
          </cell>
        </row>
        <row r="504">
          <cell r="A504">
            <v>432</v>
          </cell>
          <cell r="B504">
            <v>-1</v>
          </cell>
          <cell r="C504">
            <v>33757</v>
          </cell>
          <cell r="D504" t="str">
            <v>Unknown</v>
          </cell>
          <cell r="E504" t="str">
            <v>ARREDONDO, SUSAN</v>
          </cell>
          <cell r="F504">
            <v>0</v>
          </cell>
          <cell r="G504">
            <v>137.96393028542562</v>
          </cell>
          <cell r="H504">
            <v>33.263905026521854</v>
          </cell>
          <cell r="I504">
            <v>171.22783531194747</v>
          </cell>
          <cell r="J504">
            <v>0</v>
          </cell>
          <cell r="K504">
            <v>0</v>
          </cell>
          <cell r="L504">
            <v>0</v>
          </cell>
          <cell r="M504">
            <v>0</v>
          </cell>
          <cell r="N504">
            <v>0</v>
          </cell>
          <cell r="O504">
            <v>0</v>
          </cell>
          <cell r="P504">
            <v>0</v>
          </cell>
          <cell r="Q504">
            <v>0</v>
          </cell>
          <cell r="R504">
            <v>2</v>
          </cell>
          <cell r="S504">
            <v>0</v>
          </cell>
          <cell r="T504">
            <v>0</v>
          </cell>
          <cell r="U504">
            <v>0</v>
          </cell>
          <cell r="V504">
            <v>10.184240969941905</v>
          </cell>
          <cell r="W504">
            <v>0</v>
          </cell>
          <cell r="X504">
            <v>0</v>
          </cell>
          <cell r="Y504">
            <v>0</v>
          </cell>
          <cell r="Z504">
            <v>0</v>
          </cell>
          <cell r="AA504">
            <v>0</v>
          </cell>
          <cell r="AB504">
            <v>38231</v>
          </cell>
          <cell r="AC504">
            <v>38595</v>
          </cell>
        </row>
        <row r="505">
          <cell r="A505">
            <v>432</v>
          </cell>
          <cell r="B505">
            <v>-1</v>
          </cell>
          <cell r="C505">
            <v>33754</v>
          </cell>
          <cell r="D505" t="str">
            <v>Unknown</v>
          </cell>
          <cell r="E505" t="str">
            <v>CARDENAS, CLAUDIA Z</v>
          </cell>
          <cell r="F505">
            <v>0</v>
          </cell>
          <cell r="G505">
            <v>302.49048696748883</v>
          </cell>
          <cell r="H505">
            <v>69.134776718983559</v>
          </cell>
          <cell r="I505">
            <v>371.62526368647241</v>
          </cell>
          <cell r="J505">
            <v>0</v>
          </cell>
          <cell r="K505">
            <v>0</v>
          </cell>
          <cell r="L505">
            <v>0</v>
          </cell>
          <cell r="M505">
            <v>0</v>
          </cell>
          <cell r="N505">
            <v>0</v>
          </cell>
          <cell r="O505">
            <v>0</v>
          </cell>
          <cell r="P505">
            <v>0</v>
          </cell>
          <cell r="Q505">
            <v>0</v>
          </cell>
          <cell r="R505">
            <v>4.33</v>
          </cell>
          <cell r="S505">
            <v>0</v>
          </cell>
          <cell r="T505">
            <v>0</v>
          </cell>
          <cell r="U505">
            <v>0</v>
          </cell>
          <cell r="V505">
            <v>20.397707083800448</v>
          </cell>
          <cell r="W505">
            <v>0</v>
          </cell>
          <cell r="X505">
            <v>0</v>
          </cell>
          <cell r="Y505">
            <v>0</v>
          </cell>
          <cell r="Z505">
            <v>0</v>
          </cell>
          <cell r="AA505">
            <v>0</v>
          </cell>
          <cell r="AB505">
            <v>38231</v>
          </cell>
          <cell r="AC505">
            <v>38595</v>
          </cell>
        </row>
        <row r="506">
          <cell r="A506">
            <v>432</v>
          </cell>
          <cell r="B506">
            <v>-1</v>
          </cell>
          <cell r="C506">
            <v>33707</v>
          </cell>
          <cell r="D506" t="str">
            <v>Unknown</v>
          </cell>
          <cell r="E506" t="str">
            <v>PURDON, KATHRYN A</v>
          </cell>
          <cell r="F506">
            <v>0</v>
          </cell>
          <cell r="G506">
            <v>53.970518976247682</v>
          </cell>
          <cell r="H506">
            <v>16.576369717880127</v>
          </cell>
          <cell r="I506">
            <v>70.546888694127802</v>
          </cell>
          <cell r="J506">
            <v>0</v>
          </cell>
          <cell r="K506">
            <v>0</v>
          </cell>
          <cell r="L506">
            <v>0</v>
          </cell>
          <cell r="M506">
            <v>0</v>
          </cell>
          <cell r="N506">
            <v>0</v>
          </cell>
          <cell r="O506">
            <v>0</v>
          </cell>
          <cell r="P506">
            <v>0</v>
          </cell>
          <cell r="Q506">
            <v>0</v>
          </cell>
          <cell r="R506">
            <v>1.67</v>
          </cell>
          <cell r="S506">
            <v>0</v>
          </cell>
          <cell r="T506">
            <v>0</v>
          </cell>
          <cell r="U506">
            <v>0</v>
          </cell>
          <cell r="V506">
            <v>3.8536053606097163</v>
          </cell>
          <cell r="W506">
            <v>0</v>
          </cell>
          <cell r="X506">
            <v>0</v>
          </cell>
          <cell r="Y506">
            <v>0</v>
          </cell>
          <cell r="Z506">
            <v>0</v>
          </cell>
          <cell r="AA506">
            <v>0</v>
          </cell>
          <cell r="AB506">
            <v>38231</v>
          </cell>
          <cell r="AC506">
            <v>38595</v>
          </cell>
        </row>
        <row r="507">
          <cell r="A507">
            <v>432</v>
          </cell>
          <cell r="B507">
            <v>-1</v>
          </cell>
          <cell r="C507">
            <v>33689</v>
          </cell>
          <cell r="D507" t="str">
            <v>Unknown</v>
          </cell>
          <cell r="E507" t="str">
            <v>MATHABELA, KELLY HAYWOOD</v>
          </cell>
          <cell r="F507">
            <v>0</v>
          </cell>
          <cell r="G507">
            <v>138.36635296460892</v>
          </cell>
          <cell r="H507">
            <v>40.546600938616471</v>
          </cell>
          <cell r="I507">
            <v>178.9129539032254</v>
          </cell>
          <cell r="J507">
            <v>0</v>
          </cell>
          <cell r="K507">
            <v>0</v>
          </cell>
          <cell r="L507">
            <v>0</v>
          </cell>
          <cell r="M507">
            <v>0</v>
          </cell>
          <cell r="N507">
            <v>0</v>
          </cell>
          <cell r="O507">
            <v>0</v>
          </cell>
          <cell r="P507">
            <v>0</v>
          </cell>
          <cell r="Q507">
            <v>0</v>
          </cell>
          <cell r="R507">
            <v>3.5</v>
          </cell>
          <cell r="S507">
            <v>0</v>
          </cell>
          <cell r="T507">
            <v>0</v>
          </cell>
          <cell r="U507">
            <v>0</v>
          </cell>
          <cell r="V507">
            <v>9.0799352678293559</v>
          </cell>
          <cell r="W507">
            <v>0</v>
          </cell>
          <cell r="X507">
            <v>0</v>
          </cell>
          <cell r="Y507">
            <v>0</v>
          </cell>
          <cell r="Z507">
            <v>0</v>
          </cell>
          <cell r="AA507">
            <v>0</v>
          </cell>
          <cell r="AB507">
            <v>38231</v>
          </cell>
          <cell r="AC507">
            <v>38595</v>
          </cell>
        </row>
        <row r="508">
          <cell r="A508">
            <v>432</v>
          </cell>
          <cell r="B508">
            <v>-1</v>
          </cell>
          <cell r="C508">
            <v>33687</v>
          </cell>
          <cell r="D508" t="str">
            <v>Unknown</v>
          </cell>
          <cell r="E508" t="str">
            <v>VAZQUEZ, ANA B</v>
          </cell>
          <cell r="F508">
            <v>0</v>
          </cell>
          <cell r="G508">
            <v>0</v>
          </cell>
          <cell r="H508">
            <v>0</v>
          </cell>
          <cell r="I508">
            <v>0</v>
          </cell>
          <cell r="J508">
            <v>0</v>
          </cell>
          <cell r="K508">
            <v>0</v>
          </cell>
          <cell r="L508">
            <v>0</v>
          </cell>
          <cell r="M508">
            <v>0</v>
          </cell>
          <cell r="N508">
            <v>0</v>
          </cell>
          <cell r="O508">
            <v>0</v>
          </cell>
          <cell r="P508">
            <v>0</v>
          </cell>
          <cell r="Q508">
            <v>0</v>
          </cell>
          <cell r="R508">
            <v>1.5</v>
          </cell>
          <cell r="S508">
            <v>0</v>
          </cell>
          <cell r="T508">
            <v>0</v>
          </cell>
          <cell r="U508">
            <v>0</v>
          </cell>
          <cell r="V508">
            <v>0</v>
          </cell>
          <cell r="W508">
            <v>0</v>
          </cell>
          <cell r="X508">
            <v>0</v>
          </cell>
          <cell r="Y508">
            <v>0</v>
          </cell>
          <cell r="Z508">
            <v>0</v>
          </cell>
          <cell r="AA508">
            <v>0</v>
          </cell>
          <cell r="AB508">
            <v>38231</v>
          </cell>
          <cell r="AC508">
            <v>38595</v>
          </cell>
        </row>
        <row r="509">
          <cell r="A509">
            <v>432</v>
          </cell>
          <cell r="B509">
            <v>-1</v>
          </cell>
          <cell r="C509">
            <v>999990</v>
          </cell>
          <cell r="D509" t="str">
            <v>Unknown</v>
          </cell>
          <cell r="E509" t="str">
            <v>CMH CAPE TEAM</v>
          </cell>
          <cell r="F509">
            <v>0</v>
          </cell>
          <cell r="G509">
            <v>0</v>
          </cell>
          <cell r="H509">
            <v>0</v>
          </cell>
          <cell r="I509">
            <v>0</v>
          </cell>
          <cell r="J509">
            <v>0</v>
          </cell>
          <cell r="K509">
            <v>0</v>
          </cell>
          <cell r="L509">
            <v>0</v>
          </cell>
          <cell r="M509">
            <v>0</v>
          </cell>
          <cell r="N509">
            <v>0</v>
          </cell>
          <cell r="O509">
            <v>0</v>
          </cell>
          <cell r="P509">
            <v>0</v>
          </cell>
          <cell r="Q509">
            <v>0</v>
          </cell>
          <cell r="R509">
            <v>27.5</v>
          </cell>
          <cell r="S509">
            <v>0</v>
          </cell>
          <cell r="T509">
            <v>0</v>
          </cell>
          <cell r="U509">
            <v>0</v>
          </cell>
          <cell r="V509">
            <v>0</v>
          </cell>
          <cell r="W509">
            <v>0</v>
          </cell>
          <cell r="X509">
            <v>0</v>
          </cell>
          <cell r="Y509">
            <v>0</v>
          </cell>
          <cell r="Z509">
            <v>0</v>
          </cell>
          <cell r="AA509">
            <v>0</v>
          </cell>
          <cell r="AB509">
            <v>38231</v>
          </cell>
          <cell r="AC509">
            <v>38595</v>
          </cell>
        </row>
        <row r="510">
          <cell r="A510">
            <v>432</v>
          </cell>
          <cell r="B510">
            <v>-1</v>
          </cell>
          <cell r="C510">
            <v>33532</v>
          </cell>
          <cell r="D510" t="str">
            <v>Unknown</v>
          </cell>
          <cell r="E510" t="str">
            <v>CRUZ, ROBERTO</v>
          </cell>
          <cell r="F510">
            <v>0</v>
          </cell>
          <cell r="G510">
            <v>369.26879730557272</v>
          </cell>
          <cell r="H510">
            <v>118.544966809553</v>
          </cell>
          <cell r="I510">
            <v>487.81376411512571</v>
          </cell>
          <cell r="J510">
            <v>0</v>
          </cell>
          <cell r="K510">
            <v>0</v>
          </cell>
          <cell r="L510">
            <v>0</v>
          </cell>
          <cell r="M510">
            <v>0</v>
          </cell>
          <cell r="N510">
            <v>0</v>
          </cell>
          <cell r="O510">
            <v>0</v>
          </cell>
          <cell r="P510">
            <v>0</v>
          </cell>
          <cell r="Q510">
            <v>0</v>
          </cell>
          <cell r="R510">
            <v>8.7100000000000009</v>
          </cell>
          <cell r="S510">
            <v>0</v>
          </cell>
          <cell r="T510">
            <v>0</v>
          </cell>
          <cell r="U510">
            <v>0</v>
          </cell>
          <cell r="V510">
            <v>28.702651311696275</v>
          </cell>
          <cell r="W510">
            <v>0</v>
          </cell>
          <cell r="X510">
            <v>0</v>
          </cell>
          <cell r="Y510">
            <v>0</v>
          </cell>
          <cell r="Z510">
            <v>0</v>
          </cell>
          <cell r="AA510">
            <v>0</v>
          </cell>
          <cell r="AB510">
            <v>38231</v>
          </cell>
          <cell r="AC510">
            <v>38595</v>
          </cell>
        </row>
        <row r="511">
          <cell r="A511">
            <v>432</v>
          </cell>
          <cell r="B511">
            <v>-1</v>
          </cell>
          <cell r="C511">
            <v>680444</v>
          </cell>
          <cell r="D511" t="str">
            <v>Unknown</v>
          </cell>
          <cell r="E511" t="str">
            <v>TALUKDAR, FEROZA MD</v>
          </cell>
          <cell r="F511">
            <v>0</v>
          </cell>
          <cell r="G511">
            <v>0</v>
          </cell>
          <cell r="H511">
            <v>0</v>
          </cell>
          <cell r="I511">
            <v>0</v>
          </cell>
          <cell r="J511">
            <v>0</v>
          </cell>
          <cell r="K511">
            <v>0</v>
          </cell>
          <cell r="L511">
            <v>0</v>
          </cell>
          <cell r="M511">
            <v>0</v>
          </cell>
          <cell r="N511">
            <v>0</v>
          </cell>
          <cell r="O511">
            <v>0</v>
          </cell>
          <cell r="P511">
            <v>0</v>
          </cell>
          <cell r="Q511">
            <v>0</v>
          </cell>
          <cell r="R511">
            <v>255.68</v>
          </cell>
          <cell r="S511">
            <v>0</v>
          </cell>
          <cell r="T511">
            <v>0</v>
          </cell>
          <cell r="U511">
            <v>0</v>
          </cell>
          <cell r="V511">
            <v>0</v>
          </cell>
          <cell r="W511">
            <v>0</v>
          </cell>
          <cell r="X511">
            <v>0</v>
          </cell>
          <cell r="Y511">
            <v>0</v>
          </cell>
          <cell r="Z511">
            <v>0</v>
          </cell>
          <cell r="AA511">
            <v>0</v>
          </cell>
          <cell r="AB511">
            <v>38231</v>
          </cell>
          <cell r="AC511">
            <v>38595</v>
          </cell>
        </row>
        <row r="512">
          <cell r="A512">
            <v>432</v>
          </cell>
          <cell r="B512">
            <v>-1</v>
          </cell>
          <cell r="C512">
            <v>33191</v>
          </cell>
          <cell r="D512" t="str">
            <v>Unknown</v>
          </cell>
          <cell r="E512" t="str">
            <v>MARTINEZ, MARLYN</v>
          </cell>
          <cell r="F512">
            <v>0</v>
          </cell>
          <cell r="G512">
            <v>54.667035909794421</v>
          </cell>
          <cell r="H512">
            <v>15.186292160508573</v>
          </cell>
          <cell r="I512">
            <v>69.853328070302993</v>
          </cell>
          <cell r="J512">
            <v>0</v>
          </cell>
          <cell r="K512">
            <v>0</v>
          </cell>
          <cell r="L512">
            <v>0</v>
          </cell>
          <cell r="M512">
            <v>0</v>
          </cell>
          <cell r="N512">
            <v>0</v>
          </cell>
          <cell r="O512">
            <v>0</v>
          </cell>
          <cell r="P512">
            <v>0</v>
          </cell>
          <cell r="Q512">
            <v>0</v>
          </cell>
          <cell r="R512">
            <v>1.48</v>
          </cell>
          <cell r="S512">
            <v>0</v>
          </cell>
          <cell r="T512">
            <v>0</v>
          </cell>
          <cell r="U512">
            <v>0</v>
          </cell>
          <cell r="V512">
            <v>3.1954014646459399</v>
          </cell>
          <cell r="W512">
            <v>0</v>
          </cell>
          <cell r="X512">
            <v>0</v>
          </cell>
          <cell r="Y512">
            <v>0</v>
          </cell>
          <cell r="Z512">
            <v>0</v>
          </cell>
          <cell r="AA512">
            <v>0</v>
          </cell>
          <cell r="AB512">
            <v>38231</v>
          </cell>
          <cell r="AC512">
            <v>38595</v>
          </cell>
        </row>
        <row r="513">
          <cell r="A513">
            <v>432</v>
          </cell>
          <cell r="B513">
            <v>-1</v>
          </cell>
          <cell r="C513">
            <v>680651</v>
          </cell>
          <cell r="D513" t="str">
            <v>Unknown</v>
          </cell>
          <cell r="E513" t="str">
            <v>KHAN, RAIS AHMAD</v>
          </cell>
          <cell r="F513">
            <v>0</v>
          </cell>
          <cell r="G513">
            <v>0</v>
          </cell>
          <cell r="H513">
            <v>0</v>
          </cell>
          <cell r="I513">
            <v>0</v>
          </cell>
          <cell r="J513">
            <v>0</v>
          </cell>
          <cell r="K513">
            <v>0</v>
          </cell>
          <cell r="L513">
            <v>0</v>
          </cell>
          <cell r="M513">
            <v>0</v>
          </cell>
          <cell r="N513">
            <v>0</v>
          </cell>
          <cell r="O513">
            <v>0</v>
          </cell>
          <cell r="P513">
            <v>0</v>
          </cell>
          <cell r="Q513">
            <v>0</v>
          </cell>
          <cell r="R513">
            <v>32.5</v>
          </cell>
          <cell r="S513">
            <v>0</v>
          </cell>
          <cell r="T513">
            <v>0</v>
          </cell>
          <cell r="U513">
            <v>0</v>
          </cell>
          <cell r="V513">
            <v>0</v>
          </cell>
          <cell r="W513">
            <v>0</v>
          </cell>
          <cell r="X513">
            <v>0</v>
          </cell>
          <cell r="Y513">
            <v>0</v>
          </cell>
          <cell r="Z513">
            <v>0</v>
          </cell>
          <cell r="AA513">
            <v>0</v>
          </cell>
          <cell r="AB513">
            <v>38231</v>
          </cell>
          <cell r="AC513">
            <v>38595</v>
          </cell>
        </row>
        <row r="514">
          <cell r="A514">
            <v>432</v>
          </cell>
          <cell r="B514">
            <v>-1</v>
          </cell>
          <cell r="C514">
            <v>32697</v>
          </cell>
          <cell r="D514" t="str">
            <v>Unknown</v>
          </cell>
          <cell r="E514" t="str">
            <v>HANSEN, JAMES D.</v>
          </cell>
          <cell r="F514">
            <v>0</v>
          </cell>
          <cell r="G514">
            <v>0</v>
          </cell>
          <cell r="H514">
            <v>0</v>
          </cell>
          <cell r="I514">
            <v>0</v>
          </cell>
          <cell r="J514">
            <v>0</v>
          </cell>
          <cell r="K514">
            <v>0</v>
          </cell>
          <cell r="L514">
            <v>0</v>
          </cell>
          <cell r="M514">
            <v>0</v>
          </cell>
          <cell r="N514">
            <v>0</v>
          </cell>
          <cell r="O514">
            <v>0</v>
          </cell>
          <cell r="P514">
            <v>0</v>
          </cell>
          <cell r="Q514">
            <v>0</v>
          </cell>
          <cell r="R514">
            <v>1</v>
          </cell>
          <cell r="S514">
            <v>0</v>
          </cell>
          <cell r="T514">
            <v>0</v>
          </cell>
          <cell r="U514">
            <v>0</v>
          </cell>
          <cell r="V514">
            <v>0</v>
          </cell>
          <cell r="W514">
            <v>0</v>
          </cell>
          <cell r="X514">
            <v>0</v>
          </cell>
          <cell r="Y514">
            <v>0</v>
          </cell>
          <cell r="Z514">
            <v>0</v>
          </cell>
          <cell r="AA514">
            <v>0</v>
          </cell>
          <cell r="AB514">
            <v>38231</v>
          </cell>
          <cell r="AC514">
            <v>38595</v>
          </cell>
        </row>
        <row r="515">
          <cell r="A515">
            <v>432</v>
          </cell>
          <cell r="B515">
            <v>-1</v>
          </cell>
          <cell r="C515">
            <v>28428</v>
          </cell>
          <cell r="D515" t="str">
            <v>Unknown</v>
          </cell>
          <cell r="E515" t="str">
            <v>HILL, CHARLES M.</v>
          </cell>
          <cell r="F515">
            <v>0</v>
          </cell>
          <cell r="G515">
            <v>1967.3933966286825</v>
          </cell>
          <cell r="H515">
            <v>540.73332143044684</v>
          </cell>
          <cell r="I515">
            <v>2508.1267180591294</v>
          </cell>
          <cell r="J515">
            <v>0</v>
          </cell>
          <cell r="K515">
            <v>0</v>
          </cell>
          <cell r="L515">
            <v>0</v>
          </cell>
          <cell r="M515">
            <v>0</v>
          </cell>
          <cell r="N515">
            <v>0</v>
          </cell>
          <cell r="O515">
            <v>0</v>
          </cell>
          <cell r="P515">
            <v>0</v>
          </cell>
          <cell r="Q515">
            <v>0</v>
          </cell>
          <cell r="R515">
            <v>55.74</v>
          </cell>
          <cell r="S515">
            <v>0</v>
          </cell>
          <cell r="T515">
            <v>0</v>
          </cell>
          <cell r="U515">
            <v>0</v>
          </cell>
          <cell r="V515">
            <v>121.7657876994171</v>
          </cell>
          <cell r="W515">
            <v>0</v>
          </cell>
          <cell r="X515">
            <v>0</v>
          </cell>
          <cell r="Y515">
            <v>0</v>
          </cell>
          <cell r="Z515">
            <v>0</v>
          </cell>
          <cell r="AA515">
            <v>0</v>
          </cell>
          <cell r="AB515">
            <v>38231</v>
          </cell>
          <cell r="AC515">
            <v>38595</v>
          </cell>
        </row>
        <row r="516">
          <cell r="A516">
            <v>432</v>
          </cell>
          <cell r="B516">
            <v>-1</v>
          </cell>
          <cell r="C516">
            <v>2878</v>
          </cell>
          <cell r="D516" t="str">
            <v>Unknown</v>
          </cell>
          <cell r="E516" t="str">
            <v>ANDERSON, GEORGE</v>
          </cell>
          <cell r="F516">
            <v>0</v>
          </cell>
          <cell r="G516">
            <v>206.20687001539108</v>
          </cell>
          <cell r="H516">
            <v>63.455156009514482</v>
          </cell>
          <cell r="I516">
            <v>269.66202602490557</v>
          </cell>
          <cell r="J516">
            <v>0</v>
          </cell>
          <cell r="K516">
            <v>0</v>
          </cell>
          <cell r="L516">
            <v>0</v>
          </cell>
          <cell r="M516">
            <v>0</v>
          </cell>
          <cell r="N516">
            <v>0</v>
          </cell>
          <cell r="O516">
            <v>0</v>
          </cell>
          <cell r="P516">
            <v>0</v>
          </cell>
          <cell r="Q516">
            <v>0</v>
          </cell>
          <cell r="R516">
            <v>10</v>
          </cell>
          <cell r="S516">
            <v>0</v>
          </cell>
          <cell r="T516">
            <v>0</v>
          </cell>
          <cell r="U516">
            <v>0</v>
          </cell>
          <cell r="V516">
            <v>14.551565691898697</v>
          </cell>
          <cell r="W516">
            <v>0</v>
          </cell>
          <cell r="X516">
            <v>0</v>
          </cell>
          <cell r="Y516">
            <v>0</v>
          </cell>
          <cell r="Z516">
            <v>0</v>
          </cell>
          <cell r="AA516">
            <v>0</v>
          </cell>
          <cell r="AB516">
            <v>38231</v>
          </cell>
          <cell r="AC516">
            <v>38595</v>
          </cell>
        </row>
        <row r="517">
          <cell r="A517">
            <v>432</v>
          </cell>
          <cell r="B517">
            <v>-1</v>
          </cell>
          <cell r="C517">
            <v>680488</v>
          </cell>
          <cell r="D517" t="str">
            <v>Unknown</v>
          </cell>
          <cell r="E517" t="str">
            <v>SCHNAUTZ, NANCY L MD</v>
          </cell>
          <cell r="F517">
            <v>0</v>
          </cell>
          <cell r="G517">
            <v>0</v>
          </cell>
          <cell r="H517">
            <v>0</v>
          </cell>
          <cell r="I517">
            <v>0</v>
          </cell>
          <cell r="J517">
            <v>0</v>
          </cell>
          <cell r="K517">
            <v>0</v>
          </cell>
          <cell r="L517">
            <v>0</v>
          </cell>
          <cell r="M517">
            <v>0</v>
          </cell>
          <cell r="N517">
            <v>0</v>
          </cell>
          <cell r="O517">
            <v>0</v>
          </cell>
          <cell r="P517">
            <v>0</v>
          </cell>
          <cell r="Q517">
            <v>0</v>
          </cell>
          <cell r="R517">
            <v>18.5</v>
          </cell>
          <cell r="S517">
            <v>0</v>
          </cell>
          <cell r="T517">
            <v>0</v>
          </cell>
          <cell r="U517">
            <v>0</v>
          </cell>
          <cell r="V517">
            <v>0</v>
          </cell>
          <cell r="W517">
            <v>0</v>
          </cell>
          <cell r="X517">
            <v>0</v>
          </cell>
          <cell r="Y517">
            <v>0</v>
          </cell>
          <cell r="Z517">
            <v>0</v>
          </cell>
          <cell r="AA517">
            <v>0</v>
          </cell>
          <cell r="AB517">
            <v>38231</v>
          </cell>
          <cell r="AC517">
            <v>38595</v>
          </cell>
        </row>
        <row r="518">
          <cell r="A518">
            <v>432</v>
          </cell>
          <cell r="B518">
            <v>-1</v>
          </cell>
          <cell r="C518">
            <v>680631</v>
          </cell>
          <cell r="D518" t="str">
            <v>Unknown</v>
          </cell>
          <cell r="E518" t="str">
            <v>ANTHONY, AYESHA (INTERN)</v>
          </cell>
          <cell r="F518">
            <v>0</v>
          </cell>
          <cell r="G518">
            <v>0</v>
          </cell>
          <cell r="H518">
            <v>0</v>
          </cell>
          <cell r="I518">
            <v>0</v>
          </cell>
          <cell r="J518">
            <v>0</v>
          </cell>
          <cell r="K518">
            <v>0</v>
          </cell>
          <cell r="L518">
            <v>0</v>
          </cell>
          <cell r="M518">
            <v>0</v>
          </cell>
          <cell r="N518">
            <v>0</v>
          </cell>
          <cell r="O518">
            <v>0</v>
          </cell>
          <cell r="P518">
            <v>0</v>
          </cell>
          <cell r="Q518">
            <v>0</v>
          </cell>
          <cell r="R518">
            <v>28.08</v>
          </cell>
          <cell r="S518">
            <v>0</v>
          </cell>
          <cell r="T518">
            <v>0</v>
          </cell>
          <cell r="U518">
            <v>0</v>
          </cell>
          <cell r="V518">
            <v>0</v>
          </cell>
          <cell r="W518">
            <v>0</v>
          </cell>
          <cell r="X518">
            <v>0</v>
          </cell>
          <cell r="Y518">
            <v>0</v>
          </cell>
          <cell r="Z518">
            <v>0</v>
          </cell>
          <cell r="AA518">
            <v>0</v>
          </cell>
          <cell r="AB518">
            <v>38231</v>
          </cell>
          <cell r="AC518">
            <v>38595</v>
          </cell>
        </row>
        <row r="519">
          <cell r="A519">
            <v>432</v>
          </cell>
          <cell r="B519">
            <v>-1</v>
          </cell>
          <cell r="C519">
            <v>680644</v>
          </cell>
          <cell r="D519" t="str">
            <v>Unknown</v>
          </cell>
          <cell r="E519" t="str">
            <v>HANNA, NANCY</v>
          </cell>
          <cell r="F519">
            <v>0</v>
          </cell>
          <cell r="G519">
            <v>0</v>
          </cell>
          <cell r="H519">
            <v>0</v>
          </cell>
          <cell r="I519">
            <v>0</v>
          </cell>
          <cell r="J519">
            <v>0</v>
          </cell>
          <cell r="K519">
            <v>0</v>
          </cell>
          <cell r="L519">
            <v>0</v>
          </cell>
          <cell r="M519">
            <v>0</v>
          </cell>
          <cell r="N519">
            <v>0</v>
          </cell>
          <cell r="O519">
            <v>0</v>
          </cell>
          <cell r="P519">
            <v>0</v>
          </cell>
          <cell r="Q519">
            <v>0</v>
          </cell>
          <cell r="R519">
            <v>7</v>
          </cell>
          <cell r="S519">
            <v>0</v>
          </cell>
          <cell r="T519">
            <v>0</v>
          </cell>
          <cell r="U519">
            <v>0</v>
          </cell>
          <cell r="V519">
            <v>0</v>
          </cell>
          <cell r="W519">
            <v>0</v>
          </cell>
          <cell r="X519">
            <v>0</v>
          </cell>
          <cell r="Y519">
            <v>0</v>
          </cell>
          <cell r="Z519">
            <v>0</v>
          </cell>
          <cell r="AA519">
            <v>0</v>
          </cell>
          <cell r="AB519">
            <v>38231</v>
          </cell>
          <cell r="AC519">
            <v>38595</v>
          </cell>
        </row>
        <row r="520">
          <cell r="A520">
            <v>432</v>
          </cell>
          <cell r="B520">
            <v>-1</v>
          </cell>
          <cell r="C520">
            <v>33169</v>
          </cell>
          <cell r="D520" t="str">
            <v>Unknown</v>
          </cell>
          <cell r="E520" t="str">
            <v>SUBERVI, JULIA</v>
          </cell>
          <cell r="F520">
            <v>0</v>
          </cell>
          <cell r="G520">
            <v>0</v>
          </cell>
          <cell r="H520">
            <v>0</v>
          </cell>
          <cell r="I520">
            <v>0</v>
          </cell>
          <cell r="J520">
            <v>0</v>
          </cell>
          <cell r="K520">
            <v>0</v>
          </cell>
          <cell r="L520">
            <v>0</v>
          </cell>
          <cell r="M520">
            <v>0</v>
          </cell>
          <cell r="N520">
            <v>0</v>
          </cell>
          <cell r="O520">
            <v>0</v>
          </cell>
          <cell r="P520">
            <v>0</v>
          </cell>
          <cell r="Q520">
            <v>0</v>
          </cell>
          <cell r="R520">
            <v>1</v>
          </cell>
          <cell r="S520">
            <v>0</v>
          </cell>
          <cell r="T520">
            <v>0</v>
          </cell>
          <cell r="U520">
            <v>0</v>
          </cell>
          <cell r="V520">
            <v>0</v>
          </cell>
          <cell r="W520">
            <v>0</v>
          </cell>
          <cell r="X520">
            <v>0</v>
          </cell>
          <cell r="Y520">
            <v>0</v>
          </cell>
          <cell r="Z520">
            <v>0</v>
          </cell>
          <cell r="AA520">
            <v>0</v>
          </cell>
          <cell r="AB520">
            <v>38231</v>
          </cell>
          <cell r="AC520">
            <v>38595</v>
          </cell>
        </row>
        <row r="521">
          <cell r="A521">
            <v>432</v>
          </cell>
          <cell r="B521">
            <v>-1</v>
          </cell>
          <cell r="C521">
            <v>33562</v>
          </cell>
          <cell r="D521" t="str">
            <v>Unknown</v>
          </cell>
          <cell r="E521" t="str">
            <v>PARSONS, KATHERINE LEE</v>
          </cell>
          <cell r="F521">
            <v>0</v>
          </cell>
          <cell r="G521">
            <v>0</v>
          </cell>
          <cell r="H521">
            <v>0</v>
          </cell>
          <cell r="I521">
            <v>0</v>
          </cell>
          <cell r="J521">
            <v>0</v>
          </cell>
          <cell r="K521">
            <v>0</v>
          </cell>
          <cell r="L521">
            <v>0</v>
          </cell>
          <cell r="M521">
            <v>0</v>
          </cell>
          <cell r="N521">
            <v>0</v>
          </cell>
          <cell r="O521">
            <v>0</v>
          </cell>
          <cell r="P521">
            <v>0</v>
          </cell>
          <cell r="Q521">
            <v>0</v>
          </cell>
          <cell r="R521">
            <v>12.75</v>
          </cell>
          <cell r="S521">
            <v>0</v>
          </cell>
          <cell r="T521">
            <v>0</v>
          </cell>
          <cell r="U521">
            <v>0</v>
          </cell>
          <cell r="V521">
            <v>0</v>
          </cell>
          <cell r="W521">
            <v>0</v>
          </cell>
          <cell r="X521">
            <v>0</v>
          </cell>
          <cell r="Y521">
            <v>0</v>
          </cell>
          <cell r="Z521">
            <v>0</v>
          </cell>
          <cell r="AA521">
            <v>0</v>
          </cell>
          <cell r="AB521">
            <v>38231</v>
          </cell>
          <cell r="AC521">
            <v>38595</v>
          </cell>
        </row>
        <row r="522">
          <cell r="A522">
            <v>432</v>
          </cell>
          <cell r="B522">
            <v>-1</v>
          </cell>
          <cell r="C522">
            <v>680671</v>
          </cell>
          <cell r="D522" t="str">
            <v>Unknown</v>
          </cell>
          <cell r="E522" t="str">
            <v>KHAN, SHAMIMA S. MD RESIDENT</v>
          </cell>
          <cell r="F522">
            <v>0</v>
          </cell>
          <cell r="G522">
            <v>0</v>
          </cell>
          <cell r="H522">
            <v>0</v>
          </cell>
          <cell r="I522">
            <v>0</v>
          </cell>
          <cell r="J522">
            <v>0</v>
          </cell>
          <cell r="K522">
            <v>0</v>
          </cell>
          <cell r="L522">
            <v>0</v>
          </cell>
          <cell r="M522">
            <v>0</v>
          </cell>
          <cell r="N522">
            <v>0</v>
          </cell>
          <cell r="O522">
            <v>0</v>
          </cell>
          <cell r="P522">
            <v>0</v>
          </cell>
          <cell r="Q522">
            <v>0</v>
          </cell>
          <cell r="R522">
            <v>22.74</v>
          </cell>
          <cell r="S522">
            <v>0</v>
          </cell>
          <cell r="T522">
            <v>0</v>
          </cell>
          <cell r="U522">
            <v>0</v>
          </cell>
          <cell r="V522">
            <v>0</v>
          </cell>
          <cell r="W522">
            <v>0</v>
          </cell>
          <cell r="X522">
            <v>0</v>
          </cell>
          <cell r="Y522">
            <v>0</v>
          </cell>
          <cell r="Z522">
            <v>0</v>
          </cell>
          <cell r="AA522">
            <v>0</v>
          </cell>
          <cell r="AB522">
            <v>38231</v>
          </cell>
          <cell r="AC522">
            <v>38595</v>
          </cell>
        </row>
        <row r="523">
          <cell r="A523">
            <v>432</v>
          </cell>
          <cell r="B523">
            <v>-1</v>
          </cell>
          <cell r="C523">
            <v>680680</v>
          </cell>
          <cell r="D523" t="str">
            <v>Unknown</v>
          </cell>
          <cell r="E523" t="str">
            <v>MANZOOR, SYED ZIA</v>
          </cell>
          <cell r="F523">
            <v>0</v>
          </cell>
          <cell r="G523">
            <v>0</v>
          </cell>
          <cell r="H523">
            <v>0</v>
          </cell>
          <cell r="I523">
            <v>0</v>
          </cell>
          <cell r="J523">
            <v>0</v>
          </cell>
          <cell r="K523">
            <v>0</v>
          </cell>
          <cell r="L523">
            <v>0</v>
          </cell>
          <cell r="M523">
            <v>0</v>
          </cell>
          <cell r="N523">
            <v>0</v>
          </cell>
          <cell r="O523">
            <v>0</v>
          </cell>
          <cell r="P523">
            <v>0</v>
          </cell>
          <cell r="Q523">
            <v>0</v>
          </cell>
          <cell r="R523">
            <v>3.66</v>
          </cell>
          <cell r="S523">
            <v>0</v>
          </cell>
          <cell r="T523">
            <v>0</v>
          </cell>
          <cell r="U523">
            <v>0</v>
          </cell>
          <cell r="V523">
            <v>0</v>
          </cell>
          <cell r="W523">
            <v>0</v>
          </cell>
          <cell r="X523">
            <v>0</v>
          </cell>
          <cell r="Y523">
            <v>0</v>
          </cell>
          <cell r="Z523">
            <v>0</v>
          </cell>
          <cell r="AA523">
            <v>0</v>
          </cell>
          <cell r="AB523">
            <v>38231</v>
          </cell>
          <cell r="AC523">
            <v>38595</v>
          </cell>
        </row>
        <row r="524">
          <cell r="A524">
            <v>433</v>
          </cell>
          <cell r="B524">
            <v>5800</v>
          </cell>
          <cell r="C524">
            <v>33552</v>
          </cell>
          <cell r="D524" t="str">
            <v>CASEWORKER III</v>
          </cell>
          <cell r="E524" t="str">
            <v>HARRIS, KELLI ANN</v>
          </cell>
          <cell r="F524">
            <v>1</v>
          </cell>
          <cell r="G524">
            <v>30940.36</v>
          </cell>
          <cell r="H524">
            <v>9288.18</v>
          </cell>
          <cell r="I524">
            <v>40228.54</v>
          </cell>
          <cell r="J524">
            <v>0</v>
          </cell>
          <cell r="K524">
            <v>0</v>
          </cell>
          <cell r="L524">
            <v>0</v>
          </cell>
          <cell r="M524">
            <v>0</v>
          </cell>
          <cell r="N524">
            <v>0</v>
          </cell>
          <cell r="O524">
            <v>0</v>
          </cell>
          <cell r="P524">
            <v>0</v>
          </cell>
          <cell r="R524">
            <v>1351.9333333333332</v>
          </cell>
          <cell r="S524">
            <v>0</v>
          </cell>
          <cell r="T524">
            <v>0</v>
          </cell>
          <cell r="U524">
            <v>0</v>
          </cell>
          <cell r="V524">
            <v>2079.0007999999998</v>
          </cell>
          <cell r="X524">
            <v>0</v>
          </cell>
          <cell r="Y524">
            <v>0</v>
          </cell>
          <cell r="Z524">
            <v>0</v>
          </cell>
          <cell r="AA524">
            <v>0</v>
          </cell>
          <cell r="AB524">
            <v>38231</v>
          </cell>
          <cell r="AC524">
            <v>38595</v>
          </cell>
        </row>
        <row r="525">
          <cell r="A525">
            <v>433</v>
          </cell>
          <cell r="B525">
            <v>6155</v>
          </cell>
          <cell r="C525">
            <v>33573</v>
          </cell>
          <cell r="D525" t="str">
            <v>CASEWORKER III</v>
          </cell>
          <cell r="E525" t="str">
            <v>BANKS, TASHA LEROYCE</v>
          </cell>
          <cell r="F525">
            <v>1</v>
          </cell>
          <cell r="G525">
            <v>8571.48</v>
          </cell>
          <cell r="H525">
            <v>2682.68</v>
          </cell>
          <cell r="I525">
            <v>11254.16</v>
          </cell>
          <cell r="J525">
            <v>0</v>
          </cell>
          <cell r="K525">
            <v>0</v>
          </cell>
          <cell r="L525">
            <v>0</v>
          </cell>
          <cell r="M525">
            <v>0</v>
          </cell>
          <cell r="N525">
            <v>0</v>
          </cell>
          <cell r="O525">
            <v>0</v>
          </cell>
          <cell r="P525">
            <v>0</v>
          </cell>
          <cell r="R525">
            <v>238.9</v>
          </cell>
          <cell r="S525">
            <v>0</v>
          </cell>
          <cell r="T525">
            <v>0</v>
          </cell>
          <cell r="U525">
            <v>0</v>
          </cell>
          <cell r="V525">
            <v>599.94159999999999</v>
          </cell>
          <cell r="X525">
            <v>0</v>
          </cell>
          <cell r="Y525">
            <v>0</v>
          </cell>
          <cell r="Z525">
            <v>0</v>
          </cell>
          <cell r="AA525">
            <v>0</v>
          </cell>
          <cell r="AB525">
            <v>38231</v>
          </cell>
          <cell r="AC525">
            <v>38595</v>
          </cell>
        </row>
        <row r="526">
          <cell r="A526">
            <v>433</v>
          </cell>
          <cell r="B526">
            <v>5550</v>
          </cell>
          <cell r="C526">
            <v>33604</v>
          </cell>
          <cell r="D526" t="str">
            <v>CASEWORKER III</v>
          </cell>
          <cell r="E526" t="str">
            <v>DELEON, ORLANDO</v>
          </cell>
          <cell r="F526">
            <v>1</v>
          </cell>
          <cell r="G526">
            <v>29580.053479749746</v>
          </cell>
          <cell r="H526">
            <v>10280.0580021513</v>
          </cell>
          <cell r="I526">
            <v>39860.111481901047</v>
          </cell>
          <cell r="J526">
            <v>0</v>
          </cell>
          <cell r="K526">
            <v>0</v>
          </cell>
          <cell r="L526">
            <v>0</v>
          </cell>
          <cell r="M526">
            <v>0</v>
          </cell>
          <cell r="N526">
            <v>0</v>
          </cell>
          <cell r="O526">
            <v>0</v>
          </cell>
          <cell r="P526">
            <v>0</v>
          </cell>
          <cell r="R526">
            <v>1154.3666666666668</v>
          </cell>
          <cell r="S526">
            <v>0</v>
          </cell>
          <cell r="T526">
            <v>0</v>
          </cell>
          <cell r="U526">
            <v>0</v>
          </cell>
          <cell r="V526">
            <v>1872.4378956984442</v>
          </cell>
          <cell r="X526">
            <v>0</v>
          </cell>
          <cell r="Y526">
            <v>0</v>
          </cell>
          <cell r="Z526">
            <v>0</v>
          </cell>
          <cell r="AA526">
            <v>0</v>
          </cell>
          <cell r="AB526">
            <v>38231</v>
          </cell>
          <cell r="AC526">
            <v>38595</v>
          </cell>
        </row>
        <row r="527">
          <cell r="A527">
            <v>433</v>
          </cell>
          <cell r="B527">
            <v>6159</v>
          </cell>
          <cell r="C527">
            <v>33698</v>
          </cell>
          <cell r="D527" t="str">
            <v>REHAB SPECIALIST II</v>
          </cell>
          <cell r="E527" t="str">
            <v>SUTTON, RANELLE E</v>
          </cell>
          <cell r="F527">
            <v>1</v>
          </cell>
          <cell r="G527">
            <v>30773</v>
          </cell>
          <cell r="H527">
            <v>11228.65</v>
          </cell>
          <cell r="I527">
            <v>42001.65</v>
          </cell>
          <cell r="J527">
            <v>0</v>
          </cell>
          <cell r="K527">
            <v>0</v>
          </cell>
          <cell r="L527">
            <v>0</v>
          </cell>
          <cell r="M527">
            <v>0</v>
          </cell>
          <cell r="N527">
            <v>0</v>
          </cell>
          <cell r="O527">
            <v>0</v>
          </cell>
          <cell r="P527">
            <v>0</v>
          </cell>
          <cell r="R527">
            <v>1330.55</v>
          </cell>
          <cell r="S527">
            <v>0</v>
          </cell>
          <cell r="T527">
            <v>0</v>
          </cell>
          <cell r="U527">
            <v>0</v>
          </cell>
          <cell r="V527">
            <v>2074.0007999999998</v>
          </cell>
          <cell r="X527">
            <v>0</v>
          </cell>
          <cell r="Y527">
            <v>0</v>
          </cell>
          <cell r="Z527">
            <v>0</v>
          </cell>
          <cell r="AA527">
            <v>0</v>
          </cell>
          <cell r="AB527">
            <v>38231</v>
          </cell>
          <cell r="AC527">
            <v>38595</v>
          </cell>
        </row>
        <row r="528">
          <cell r="A528">
            <v>433</v>
          </cell>
          <cell r="B528">
            <v>5539</v>
          </cell>
          <cell r="C528">
            <v>33792</v>
          </cell>
          <cell r="D528" t="str">
            <v>SUPR CLINICAL SUPERVISOR</v>
          </cell>
          <cell r="E528" t="str">
            <v>DAWSON, RUTH M</v>
          </cell>
          <cell r="F528">
            <v>0.3</v>
          </cell>
          <cell r="G528">
            <v>0</v>
          </cell>
          <cell r="H528">
            <v>0</v>
          </cell>
          <cell r="I528">
            <v>0</v>
          </cell>
          <cell r="J528">
            <v>0</v>
          </cell>
          <cell r="K528">
            <v>0</v>
          </cell>
          <cell r="L528">
            <v>0</v>
          </cell>
          <cell r="M528">
            <v>0</v>
          </cell>
          <cell r="N528">
            <v>0</v>
          </cell>
          <cell r="O528">
            <v>0</v>
          </cell>
          <cell r="P528">
            <v>0</v>
          </cell>
          <cell r="R528">
            <v>0</v>
          </cell>
          <cell r="S528">
            <v>0</v>
          </cell>
          <cell r="T528">
            <v>0</v>
          </cell>
          <cell r="U528">
            <v>0</v>
          </cell>
          <cell r="V528">
            <v>0</v>
          </cell>
          <cell r="X528">
            <v>0</v>
          </cell>
          <cell r="Y528">
            <v>0</v>
          </cell>
          <cell r="Z528">
            <v>0</v>
          </cell>
          <cell r="AA528">
            <v>0</v>
          </cell>
          <cell r="AB528">
            <v>38231</v>
          </cell>
          <cell r="AC528">
            <v>38595</v>
          </cell>
        </row>
        <row r="529">
          <cell r="A529">
            <v>433</v>
          </cell>
          <cell r="B529">
            <v>5547</v>
          </cell>
          <cell r="C529">
            <v>33845</v>
          </cell>
          <cell r="D529" t="str">
            <v>CASEWORKER III</v>
          </cell>
          <cell r="E529" t="str">
            <v>CEPEDA, CLAUDIO RENE</v>
          </cell>
          <cell r="F529">
            <v>1</v>
          </cell>
          <cell r="G529">
            <v>7931.36</v>
          </cell>
          <cell r="H529">
            <v>737.39</v>
          </cell>
          <cell r="I529">
            <v>8668.75</v>
          </cell>
          <cell r="J529">
            <v>0</v>
          </cell>
          <cell r="K529">
            <v>0</v>
          </cell>
          <cell r="L529">
            <v>0</v>
          </cell>
          <cell r="M529">
            <v>0</v>
          </cell>
          <cell r="N529">
            <v>0</v>
          </cell>
          <cell r="O529">
            <v>0</v>
          </cell>
          <cell r="P529">
            <v>0</v>
          </cell>
          <cell r="R529">
            <v>257.20999999999998</v>
          </cell>
          <cell r="S529">
            <v>0</v>
          </cell>
          <cell r="T529">
            <v>0</v>
          </cell>
          <cell r="U529">
            <v>0</v>
          </cell>
          <cell r="V529">
            <v>496.36380000000003</v>
          </cell>
          <cell r="X529">
            <v>0</v>
          </cell>
          <cell r="Y529">
            <v>0</v>
          </cell>
          <cell r="Z529">
            <v>0</v>
          </cell>
          <cell r="AA529">
            <v>0</v>
          </cell>
          <cell r="AB529">
            <v>38231</v>
          </cell>
          <cell r="AC529">
            <v>38595</v>
          </cell>
        </row>
        <row r="530">
          <cell r="A530">
            <v>433</v>
          </cell>
          <cell r="B530">
            <v>-1</v>
          </cell>
          <cell r="C530">
            <v>28428</v>
          </cell>
          <cell r="D530" t="str">
            <v>Unknown</v>
          </cell>
          <cell r="E530" t="str">
            <v>HILL, CHARLES M.</v>
          </cell>
          <cell r="F530">
            <v>0</v>
          </cell>
          <cell r="G530">
            <v>123.53564564406868</v>
          </cell>
          <cell r="H530">
            <v>33.953473717376461</v>
          </cell>
          <cell r="I530">
            <v>157.48911936144515</v>
          </cell>
          <cell r="J530">
            <v>0</v>
          </cell>
          <cell r="K530">
            <v>0</v>
          </cell>
          <cell r="L530">
            <v>0</v>
          </cell>
          <cell r="M530">
            <v>0</v>
          </cell>
          <cell r="N530">
            <v>0</v>
          </cell>
          <cell r="O530">
            <v>0</v>
          </cell>
          <cell r="P530">
            <v>0</v>
          </cell>
          <cell r="Q530">
            <v>0</v>
          </cell>
          <cell r="R530">
            <v>3.5</v>
          </cell>
          <cell r="S530">
            <v>0</v>
          </cell>
          <cell r="T530">
            <v>0</v>
          </cell>
          <cell r="U530">
            <v>0</v>
          </cell>
          <cell r="V530">
            <v>7.6458603686393944</v>
          </cell>
          <cell r="W530">
            <v>0</v>
          </cell>
          <cell r="X530">
            <v>0</v>
          </cell>
          <cell r="Y530">
            <v>0</v>
          </cell>
          <cell r="Z530">
            <v>0</v>
          </cell>
          <cell r="AA530">
            <v>0</v>
          </cell>
          <cell r="AB530">
            <v>38231</v>
          </cell>
          <cell r="AC530">
            <v>38595</v>
          </cell>
        </row>
        <row r="531">
          <cell r="A531">
            <v>433</v>
          </cell>
          <cell r="B531">
            <v>5547</v>
          </cell>
          <cell r="C531">
            <v>33260</v>
          </cell>
          <cell r="D531" t="str">
            <v>CASEWORKER III</v>
          </cell>
          <cell r="E531" t="str">
            <v>RIVAS, ALAN</v>
          </cell>
          <cell r="F531">
            <v>1</v>
          </cell>
          <cell r="G531">
            <v>21783.119999999999</v>
          </cell>
          <cell r="H531">
            <v>6809.76</v>
          </cell>
          <cell r="I531">
            <v>28592.880000000001</v>
          </cell>
          <cell r="J531">
            <v>0</v>
          </cell>
          <cell r="K531">
            <v>0</v>
          </cell>
          <cell r="L531">
            <v>0</v>
          </cell>
          <cell r="M531">
            <v>0</v>
          </cell>
          <cell r="N531">
            <v>0</v>
          </cell>
          <cell r="O531">
            <v>0</v>
          </cell>
          <cell r="P531">
            <v>0</v>
          </cell>
          <cell r="R531">
            <v>740</v>
          </cell>
          <cell r="S531">
            <v>0</v>
          </cell>
          <cell r="T531">
            <v>0</v>
          </cell>
          <cell r="U531">
            <v>0</v>
          </cell>
          <cell r="V531">
            <v>1506.9589000000001</v>
          </cell>
          <cell r="X531">
            <v>0</v>
          </cell>
          <cell r="Y531">
            <v>0</v>
          </cell>
          <cell r="Z531">
            <v>0</v>
          </cell>
          <cell r="AA531">
            <v>0</v>
          </cell>
          <cell r="AB531">
            <v>38231</v>
          </cell>
          <cell r="AC531">
            <v>38595</v>
          </cell>
        </row>
        <row r="532">
          <cell r="A532">
            <v>433</v>
          </cell>
          <cell r="B532">
            <v>-1</v>
          </cell>
          <cell r="C532">
            <v>33772</v>
          </cell>
          <cell r="D532" t="str">
            <v>Unknown</v>
          </cell>
          <cell r="E532" t="str">
            <v>PAMP, JERI</v>
          </cell>
          <cell r="F532">
            <v>0</v>
          </cell>
          <cell r="G532">
            <v>1879.0147826086957</v>
          </cell>
          <cell r="H532">
            <v>347.00478260869562</v>
          </cell>
          <cell r="I532">
            <v>2226.0195652173911</v>
          </cell>
          <cell r="J532">
            <v>0</v>
          </cell>
          <cell r="K532">
            <v>0</v>
          </cell>
          <cell r="L532">
            <v>0</v>
          </cell>
          <cell r="M532">
            <v>0</v>
          </cell>
          <cell r="N532">
            <v>0</v>
          </cell>
          <cell r="O532">
            <v>0</v>
          </cell>
          <cell r="P532">
            <v>0</v>
          </cell>
          <cell r="Q532">
            <v>0</v>
          </cell>
          <cell r="R532">
            <v>12</v>
          </cell>
          <cell r="S532">
            <v>0</v>
          </cell>
          <cell r="T532">
            <v>0</v>
          </cell>
          <cell r="U532">
            <v>0</v>
          </cell>
          <cell r="V532">
            <v>109.63989130434783</v>
          </cell>
          <cell r="W532">
            <v>0</v>
          </cell>
          <cell r="X532">
            <v>0</v>
          </cell>
          <cell r="Y532">
            <v>0</v>
          </cell>
          <cell r="Z532">
            <v>0</v>
          </cell>
          <cell r="AA532">
            <v>0</v>
          </cell>
          <cell r="AB532">
            <v>38231</v>
          </cell>
          <cell r="AC532">
            <v>38595</v>
          </cell>
        </row>
        <row r="533">
          <cell r="A533">
            <v>433</v>
          </cell>
          <cell r="B533">
            <v>5549</v>
          </cell>
          <cell r="C533">
            <v>33162</v>
          </cell>
          <cell r="D533" t="str">
            <v>FPP THERAPIST</v>
          </cell>
          <cell r="E533" t="str">
            <v>ARCHER, LAURA</v>
          </cell>
          <cell r="F533">
            <v>1</v>
          </cell>
          <cell r="G533">
            <v>1681.27</v>
          </cell>
          <cell r="H533">
            <v>976.46</v>
          </cell>
          <cell r="I533">
            <v>2657.73</v>
          </cell>
          <cell r="J533">
            <v>0</v>
          </cell>
          <cell r="K533">
            <v>0</v>
          </cell>
          <cell r="L533">
            <v>0</v>
          </cell>
          <cell r="M533">
            <v>0</v>
          </cell>
          <cell r="N533">
            <v>0</v>
          </cell>
          <cell r="O533">
            <v>0</v>
          </cell>
          <cell r="P533">
            <v>0</v>
          </cell>
          <cell r="R533">
            <v>10.5</v>
          </cell>
          <cell r="S533">
            <v>0</v>
          </cell>
          <cell r="T533">
            <v>0</v>
          </cell>
          <cell r="U533">
            <v>0</v>
          </cell>
          <cell r="V533">
            <v>130.01339999999999</v>
          </cell>
          <cell r="X533">
            <v>0</v>
          </cell>
          <cell r="Y533">
            <v>0</v>
          </cell>
          <cell r="Z533">
            <v>0</v>
          </cell>
          <cell r="AA533">
            <v>0</v>
          </cell>
          <cell r="AB533">
            <v>38231</v>
          </cell>
          <cell r="AC533">
            <v>38595</v>
          </cell>
        </row>
        <row r="534">
          <cell r="A534">
            <v>433</v>
          </cell>
          <cell r="B534">
            <v>6190</v>
          </cell>
          <cell r="C534">
            <v>32642</v>
          </cell>
          <cell r="D534" t="str">
            <v>BENEFITS &amp; ENROLLMENT SPEC</v>
          </cell>
          <cell r="E534" t="str">
            <v>RAMOS-LOREDO, AZUCENA</v>
          </cell>
          <cell r="F534">
            <v>0.5</v>
          </cell>
          <cell r="G534">
            <v>0</v>
          </cell>
          <cell r="H534">
            <v>0</v>
          </cell>
          <cell r="I534">
            <v>0</v>
          </cell>
          <cell r="J534">
            <v>0</v>
          </cell>
          <cell r="K534">
            <v>0</v>
          </cell>
          <cell r="L534">
            <v>0</v>
          </cell>
          <cell r="M534">
            <v>0</v>
          </cell>
          <cell r="N534">
            <v>0</v>
          </cell>
          <cell r="O534">
            <v>0</v>
          </cell>
          <cell r="P534">
            <v>0</v>
          </cell>
          <cell r="R534">
            <v>0</v>
          </cell>
          <cell r="S534">
            <v>0</v>
          </cell>
          <cell r="T534">
            <v>0</v>
          </cell>
          <cell r="U534">
            <v>0</v>
          </cell>
          <cell r="V534">
            <v>0</v>
          </cell>
          <cell r="X534">
            <v>0</v>
          </cell>
          <cell r="Y534">
            <v>0</v>
          </cell>
          <cell r="Z534">
            <v>0</v>
          </cell>
          <cell r="AA534">
            <v>0</v>
          </cell>
          <cell r="AB534">
            <v>38231</v>
          </cell>
          <cell r="AC534">
            <v>38595</v>
          </cell>
        </row>
        <row r="535">
          <cell r="A535">
            <v>433</v>
          </cell>
          <cell r="B535">
            <v>5542</v>
          </cell>
          <cell r="C535">
            <v>31669</v>
          </cell>
          <cell r="D535" t="str">
            <v>FPP THERAPIST</v>
          </cell>
          <cell r="E535" t="str">
            <v>CUTTER, ANNA LANNETTE</v>
          </cell>
          <cell r="F535">
            <v>1</v>
          </cell>
          <cell r="G535">
            <v>36178.93</v>
          </cell>
          <cell r="H535">
            <v>10080.56</v>
          </cell>
          <cell r="I535">
            <v>46259.49</v>
          </cell>
          <cell r="J535">
            <v>0</v>
          </cell>
          <cell r="K535">
            <v>0</v>
          </cell>
          <cell r="L535">
            <v>0</v>
          </cell>
          <cell r="M535">
            <v>0</v>
          </cell>
          <cell r="N535">
            <v>0</v>
          </cell>
          <cell r="O535">
            <v>0</v>
          </cell>
          <cell r="P535">
            <v>0</v>
          </cell>
          <cell r="R535">
            <v>974</v>
          </cell>
          <cell r="S535">
            <v>0</v>
          </cell>
          <cell r="T535">
            <v>0</v>
          </cell>
          <cell r="U535">
            <v>0</v>
          </cell>
          <cell r="V535">
            <v>2080.0008000000003</v>
          </cell>
          <cell r="X535">
            <v>0</v>
          </cell>
          <cell r="Y535">
            <v>0</v>
          </cell>
          <cell r="Z535">
            <v>0</v>
          </cell>
          <cell r="AA535">
            <v>0</v>
          </cell>
          <cell r="AB535">
            <v>38231</v>
          </cell>
          <cell r="AC535">
            <v>38595</v>
          </cell>
        </row>
        <row r="536">
          <cell r="A536">
            <v>433</v>
          </cell>
          <cell r="B536">
            <v>6156</v>
          </cell>
          <cell r="C536">
            <v>27472</v>
          </cell>
          <cell r="D536" t="str">
            <v>CASEWORKER III</v>
          </cell>
          <cell r="E536" t="str">
            <v>KELLOUGH, ALBERT</v>
          </cell>
          <cell r="F536">
            <v>1</v>
          </cell>
          <cell r="G536">
            <v>28267.46</v>
          </cell>
          <cell r="H536">
            <v>8975.41</v>
          </cell>
          <cell r="I536">
            <v>37242.870000000003</v>
          </cell>
          <cell r="J536">
            <v>0</v>
          </cell>
          <cell r="K536">
            <v>0</v>
          </cell>
          <cell r="L536">
            <v>0</v>
          </cell>
          <cell r="M536">
            <v>0</v>
          </cell>
          <cell r="N536">
            <v>0</v>
          </cell>
          <cell r="O536">
            <v>0</v>
          </cell>
          <cell r="P536">
            <v>0</v>
          </cell>
          <cell r="R536">
            <v>953.84</v>
          </cell>
          <cell r="S536">
            <v>0</v>
          </cell>
          <cell r="T536">
            <v>0</v>
          </cell>
          <cell r="U536">
            <v>0</v>
          </cell>
          <cell r="V536">
            <v>2064.9807999999998</v>
          </cell>
          <cell r="X536">
            <v>0</v>
          </cell>
          <cell r="Y536">
            <v>0</v>
          </cell>
          <cell r="Z536">
            <v>0</v>
          </cell>
          <cell r="AA536">
            <v>0</v>
          </cell>
          <cell r="AB536">
            <v>38231</v>
          </cell>
          <cell r="AC536">
            <v>38595</v>
          </cell>
        </row>
        <row r="537">
          <cell r="A537">
            <v>433</v>
          </cell>
          <cell r="B537">
            <v>5546</v>
          </cell>
          <cell r="C537">
            <v>23396</v>
          </cell>
          <cell r="D537" t="str">
            <v>CASEWORKER III</v>
          </cell>
          <cell r="E537" t="str">
            <v>DEMPS, CURTIS LEE</v>
          </cell>
          <cell r="F537">
            <v>1</v>
          </cell>
          <cell r="G537">
            <v>29474.97</v>
          </cell>
          <cell r="H537">
            <v>4404.8</v>
          </cell>
          <cell r="I537">
            <v>33879.769999999997</v>
          </cell>
          <cell r="J537">
            <v>0</v>
          </cell>
          <cell r="K537">
            <v>0</v>
          </cell>
          <cell r="L537">
            <v>0</v>
          </cell>
          <cell r="M537">
            <v>0</v>
          </cell>
          <cell r="N537">
            <v>0</v>
          </cell>
          <cell r="O537">
            <v>0</v>
          </cell>
          <cell r="P537">
            <v>0</v>
          </cell>
          <cell r="R537">
            <v>1552.0833333333333</v>
          </cell>
          <cell r="S537">
            <v>0</v>
          </cell>
          <cell r="T537">
            <v>0</v>
          </cell>
          <cell r="U537">
            <v>0</v>
          </cell>
          <cell r="V537">
            <v>2080.0007999999998</v>
          </cell>
          <cell r="X537">
            <v>0</v>
          </cell>
          <cell r="Y537">
            <v>0</v>
          </cell>
          <cell r="Z537">
            <v>0</v>
          </cell>
          <cell r="AA537">
            <v>0</v>
          </cell>
          <cell r="AB537">
            <v>38231</v>
          </cell>
          <cell r="AC537">
            <v>38595</v>
          </cell>
        </row>
        <row r="538">
          <cell r="A538">
            <v>433</v>
          </cell>
          <cell r="B538">
            <v>6158</v>
          </cell>
          <cell r="C538">
            <v>2878</v>
          </cell>
          <cell r="D538" t="str">
            <v>CASEWORKER III</v>
          </cell>
          <cell r="E538" t="str">
            <v>ANDERSON, GEORGE</v>
          </cell>
          <cell r="F538">
            <v>1</v>
          </cell>
          <cell r="G538">
            <v>29269.003129984609</v>
          </cell>
          <cell r="H538">
            <v>9006.8248439904855</v>
          </cell>
          <cell r="I538">
            <v>38275.827973975094</v>
          </cell>
          <cell r="J538">
            <v>0</v>
          </cell>
          <cell r="K538">
            <v>0</v>
          </cell>
          <cell r="L538">
            <v>0</v>
          </cell>
          <cell r="M538">
            <v>0</v>
          </cell>
          <cell r="N538">
            <v>0</v>
          </cell>
          <cell r="O538">
            <v>0</v>
          </cell>
          <cell r="P538">
            <v>0</v>
          </cell>
          <cell r="R538">
            <v>1419.4</v>
          </cell>
          <cell r="S538">
            <v>0</v>
          </cell>
          <cell r="T538">
            <v>0</v>
          </cell>
          <cell r="U538">
            <v>0</v>
          </cell>
          <cell r="V538">
            <v>2065.449234308101</v>
          </cell>
          <cell r="X538">
            <v>0</v>
          </cell>
          <cell r="Y538">
            <v>0</v>
          </cell>
          <cell r="Z538">
            <v>0</v>
          </cell>
          <cell r="AA538">
            <v>0</v>
          </cell>
          <cell r="AB538">
            <v>38231</v>
          </cell>
          <cell r="AC538">
            <v>38595</v>
          </cell>
        </row>
        <row r="539">
          <cell r="A539">
            <v>433</v>
          </cell>
          <cell r="B539">
            <v>-1</v>
          </cell>
          <cell r="C539">
            <v>33827</v>
          </cell>
          <cell r="D539" t="str">
            <v>Unknown</v>
          </cell>
          <cell r="E539" t="str">
            <v>VANKO, DEBORAH</v>
          </cell>
          <cell r="F539">
            <v>0</v>
          </cell>
          <cell r="G539">
            <v>1223.68</v>
          </cell>
          <cell r="H539">
            <v>175.28800000000001</v>
          </cell>
          <cell r="I539">
            <v>1398.9680000000001</v>
          </cell>
          <cell r="J539">
            <v>0</v>
          </cell>
          <cell r="K539">
            <v>0</v>
          </cell>
          <cell r="L539">
            <v>0</v>
          </cell>
          <cell r="M539">
            <v>0</v>
          </cell>
          <cell r="N539">
            <v>0</v>
          </cell>
          <cell r="O539">
            <v>0</v>
          </cell>
          <cell r="P539">
            <v>0</v>
          </cell>
          <cell r="Q539">
            <v>0</v>
          </cell>
          <cell r="R539">
            <v>8</v>
          </cell>
          <cell r="S539">
            <v>0</v>
          </cell>
          <cell r="T539">
            <v>0</v>
          </cell>
          <cell r="U539">
            <v>0</v>
          </cell>
          <cell r="V539">
            <v>69.333360000000013</v>
          </cell>
          <cell r="W539">
            <v>0</v>
          </cell>
          <cell r="X539">
            <v>0</v>
          </cell>
          <cell r="Y539">
            <v>0</v>
          </cell>
          <cell r="Z539">
            <v>0</v>
          </cell>
          <cell r="AA539">
            <v>0</v>
          </cell>
          <cell r="AB539">
            <v>38231</v>
          </cell>
          <cell r="AC539">
            <v>38595</v>
          </cell>
        </row>
        <row r="540">
          <cell r="A540">
            <v>433</v>
          </cell>
          <cell r="B540">
            <v>-1</v>
          </cell>
          <cell r="C540">
            <v>33740</v>
          </cell>
          <cell r="D540" t="str">
            <v>Unknown</v>
          </cell>
          <cell r="E540" t="str">
            <v>RILEY, SHELLY</v>
          </cell>
          <cell r="F540">
            <v>0</v>
          </cell>
          <cell r="G540">
            <v>238.64287634593907</v>
          </cell>
          <cell r="H540">
            <v>32.609984420884288</v>
          </cell>
          <cell r="I540">
            <v>271.25286076682335</v>
          </cell>
          <cell r="J540">
            <v>0</v>
          </cell>
          <cell r="K540">
            <v>0</v>
          </cell>
          <cell r="L540">
            <v>0</v>
          </cell>
          <cell r="M540">
            <v>0</v>
          </cell>
          <cell r="N540">
            <v>0</v>
          </cell>
          <cell r="O540">
            <v>0</v>
          </cell>
          <cell r="P540">
            <v>0</v>
          </cell>
          <cell r="Q540">
            <v>0</v>
          </cell>
          <cell r="R540">
            <v>1.25</v>
          </cell>
          <cell r="S540">
            <v>0</v>
          </cell>
          <cell r="T540">
            <v>0</v>
          </cell>
          <cell r="U540">
            <v>0</v>
          </cell>
          <cell r="V540">
            <v>3.5845766754442798</v>
          </cell>
          <cell r="W540">
            <v>0</v>
          </cell>
          <cell r="X540">
            <v>0</v>
          </cell>
          <cell r="Y540">
            <v>0</v>
          </cell>
          <cell r="Z540">
            <v>0</v>
          </cell>
          <cell r="AA540">
            <v>0</v>
          </cell>
          <cell r="AB540">
            <v>38231</v>
          </cell>
          <cell r="AC540">
            <v>38595</v>
          </cell>
        </row>
        <row r="541">
          <cell r="A541">
            <v>433</v>
          </cell>
          <cell r="B541">
            <v>6157</v>
          </cell>
          <cell r="C541">
            <v>33192</v>
          </cell>
          <cell r="D541" t="str">
            <v>FPP THERAPIST</v>
          </cell>
          <cell r="E541" t="str">
            <v>APPLEGARTH, HOLLIE YVETTE</v>
          </cell>
          <cell r="F541">
            <v>1</v>
          </cell>
          <cell r="G541">
            <v>35862.68</v>
          </cell>
          <cell r="H541">
            <v>9880.1200000000008</v>
          </cell>
          <cell r="I541">
            <v>45742.8</v>
          </cell>
          <cell r="J541">
            <v>0</v>
          </cell>
          <cell r="K541">
            <v>0</v>
          </cell>
          <cell r="L541">
            <v>0</v>
          </cell>
          <cell r="M541">
            <v>0</v>
          </cell>
          <cell r="N541">
            <v>0</v>
          </cell>
          <cell r="O541">
            <v>0</v>
          </cell>
          <cell r="P541">
            <v>0</v>
          </cell>
          <cell r="R541">
            <v>1223.92</v>
          </cell>
          <cell r="S541">
            <v>0</v>
          </cell>
          <cell r="T541">
            <v>0</v>
          </cell>
          <cell r="U541">
            <v>0</v>
          </cell>
          <cell r="V541">
            <v>2080.0007999999998</v>
          </cell>
          <cell r="X541">
            <v>0</v>
          </cell>
          <cell r="Y541">
            <v>0</v>
          </cell>
          <cell r="Z541">
            <v>0</v>
          </cell>
          <cell r="AA541">
            <v>0</v>
          </cell>
          <cell r="AB541">
            <v>38231</v>
          </cell>
          <cell r="AC541">
            <v>38595</v>
          </cell>
        </row>
        <row r="542">
          <cell r="A542">
            <v>493</v>
          </cell>
          <cell r="B542">
            <v>6228</v>
          </cell>
          <cell r="C542">
            <v>33689</v>
          </cell>
          <cell r="D542" t="str">
            <v>FAM PRES THERAPIST</v>
          </cell>
          <cell r="E542" t="str">
            <v>MATHABELA, KELLY HAYWOOD</v>
          </cell>
          <cell r="F542">
            <v>1</v>
          </cell>
          <cell r="G542">
            <v>31579.550403331217</v>
          </cell>
          <cell r="H542">
            <v>9254.0086559360643</v>
          </cell>
          <cell r="I542">
            <v>40833.559059267282</v>
          </cell>
          <cell r="J542">
            <v>0</v>
          </cell>
          <cell r="K542">
            <v>0</v>
          </cell>
          <cell r="L542">
            <v>0</v>
          </cell>
          <cell r="M542">
            <v>0</v>
          </cell>
          <cell r="N542">
            <v>0</v>
          </cell>
          <cell r="O542">
            <v>0</v>
          </cell>
          <cell r="P542">
            <v>0</v>
          </cell>
          <cell r="R542">
            <v>798.81</v>
          </cell>
          <cell r="S542">
            <v>0</v>
          </cell>
          <cell r="T542">
            <v>0</v>
          </cell>
          <cell r="U542">
            <v>0</v>
          </cell>
          <cell r="V542">
            <v>2072.3265975127906</v>
          </cell>
          <cell r="X542">
            <v>0</v>
          </cell>
          <cell r="Y542">
            <v>0</v>
          </cell>
          <cell r="Z542">
            <v>0</v>
          </cell>
          <cell r="AA542">
            <v>0</v>
          </cell>
          <cell r="AB542">
            <v>38231</v>
          </cell>
          <cell r="AC542">
            <v>38595</v>
          </cell>
        </row>
        <row r="543">
          <cell r="A543">
            <v>493</v>
          </cell>
          <cell r="B543">
            <v>6197</v>
          </cell>
          <cell r="C543">
            <v>33191</v>
          </cell>
          <cell r="D543" t="str">
            <v>SERVICE COORDINATOR</v>
          </cell>
          <cell r="E543" t="str">
            <v>MARTINEZ, MARLYN</v>
          </cell>
          <cell r="F543">
            <v>1</v>
          </cell>
          <cell r="G543">
            <v>35273.535548930602</v>
          </cell>
          <cell r="H543">
            <v>9798.8524064859921</v>
          </cell>
          <cell r="I543">
            <v>45072.387955416591</v>
          </cell>
          <cell r="J543">
            <v>0</v>
          </cell>
          <cell r="K543">
            <v>0</v>
          </cell>
          <cell r="L543">
            <v>0</v>
          </cell>
          <cell r="M543">
            <v>0</v>
          </cell>
          <cell r="N543">
            <v>0</v>
          </cell>
          <cell r="O543">
            <v>0</v>
          </cell>
          <cell r="P543">
            <v>0</v>
          </cell>
          <cell r="R543">
            <v>954.96</v>
          </cell>
          <cell r="S543">
            <v>0</v>
          </cell>
          <cell r="T543">
            <v>0</v>
          </cell>
          <cell r="U543">
            <v>0</v>
          </cell>
          <cell r="V543">
            <v>2061.8112045123562</v>
          </cell>
          <cell r="X543">
            <v>0</v>
          </cell>
          <cell r="Y543">
            <v>0</v>
          </cell>
          <cell r="Z543">
            <v>0</v>
          </cell>
          <cell r="AA543">
            <v>0</v>
          </cell>
          <cell r="AB543">
            <v>38231</v>
          </cell>
          <cell r="AC543">
            <v>38595</v>
          </cell>
        </row>
        <row r="544">
          <cell r="A544">
            <v>493</v>
          </cell>
          <cell r="B544">
            <v>6195</v>
          </cell>
          <cell r="C544">
            <v>33150</v>
          </cell>
          <cell r="D544" t="str">
            <v>FP THERAPIST I</v>
          </cell>
          <cell r="E544" t="str">
            <v>BYRD, JANA</v>
          </cell>
          <cell r="F544">
            <v>1</v>
          </cell>
          <cell r="G544">
            <v>25597.24</v>
          </cell>
          <cell r="H544">
            <v>7188.96</v>
          </cell>
          <cell r="I544">
            <v>32786.199999999997</v>
          </cell>
          <cell r="J544">
            <v>0</v>
          </cell>
          <cell r="K544">
            <v>0</v>
          </cell>
          <cell r="L544">
            <v>0</v>
          </cell>
          <cell r="M544">
            <v>0</v>
          </cell>
          <cell r="N544">
            <v>0</v>
          </cell>
          <cell r="O544">
            <v>0</v>
          </cell>
          <cell r="P544">
            <v>0</v>
          </cell>
          <cell r="R544">
            <v>620.33000000000004</v>
          </cell>
          <cell r="S544">
            <v>0</v>
          </cell>
          <cell r="T544">
            <v>0</v>
          </cell>
          <cell r="U544">
            <v>0</v>
          </cell>
          <cell r="V544">
            <v>1478.7106000000001</v>
          </cell>
          <cell r="X544">
            <v>0</v>
          </cell>
          <cell r="Y544">
            <v>0</v>
          </cell>
          <cell r="Z544">
            <v>0</v>
          </cell>
          <cell r="AA544">
            <v>0</v>
          </cell>
          <cell r="AB544">
            <v>38231</v>
          </cell>
          <cell r="AC544">
            <v>38595</v>
          </cell>
        </row>
        <row r="545">
          <cell r="A545">
            <v>493</v>
          </cell>
          <cell r="B545">
            <v>6190</v>
          </cell>
          <cell r="C545">
            <v>32642</v>
          </cell>
          <cell r="D545" t="str">
            <v>BENEFITS &amp; ENROLLMENT SPEC</v>
          </cell>
          <cell r="E545" t="str">
            <v>RAMOS-LOREDO, AZUCENA</v>
          </cell>
          <cell r="F545">
            <v>1</v>
          </cell>
          <cell r="G545">
            <v>27231.22</v>
          </cell>
          <cell r="H545">
            <v>10455.790000000001</v>
          </cell>
          <cell r="I545">
            <v>37687.01</v>
          </cell>
          <cell r="J545">
            <v>0</v>
          </cell>
          <cell r="K545">
            <v>0</v>
          </cell>
          <cell r="L545">
            <v>0</v>
          </cell>
          <cell r="M545">
            <v>0</v>
          </cell>
          <cell r="N545">
            <v>0</v>
          </cell>
          <cell r="O545">
            <v>0</v>
          </cell>
          <cell r="P545">
            <v>0</v>
          </cell>
          <cell r="R545">
            <v>1</v>
          </cell>
          <cell r="S545">
            <v>0</v>
          </cell>
          <cell r="T545">
            <v>0</v>
          </cell>
          <cell r="U545">
            <v>0</v>
          </cell>
          <cell r="V545">
            <v>2080.0007999999998</v>
          </cell>
          <cell r="X545">
            <v>0</v>
          </cell>
          <cell r="Y545">
            <v>0</v>
          </cell>
          <cell r="Z545">
            <v>0</v>
          </cell>
          <cell r="AA545">
            <v>0</v>
          </cell>
          <cell r="AB545">
            <v>38231</v>
          </cell>
          <cell r="AC545">
            <v>38595</v>
          </cell>
        </row>
        <row r="546">
          <cell r="A546">
            <v>493</v>
          </cell>
          <cell r="B546">
            <v>6191</v>
          </cell>
          <cell r="C546">
            <v>28428</v>
          </cell>
          <cell r="D546" t="str">
            <v>JUV COURT LIAISON</v>
          </cell>
          <cell r="E546" t="str">
            <v>HILL, CHARLES M.</v>
          </cell>
          <cell r="F546">
            <v>1</v>
          </cell>
          <cell r="G546">
            <v>30704.255286351941</v>
          </cell>
          <cell r="H546">
            <v>8438.9903775665589</v>
          </cell>
          <cell r="I546">
            <v>39143.245663918497</v>
          </cell>
          <cell r="J546">
            <v>0</v>
          </cell>
          <cell r="K546">
            <v>0</v>
          </cell>
          <cell r="L546">
            <v>0</v>
          </cell>
          <cell r="M546">
            <v>0</v>
          </cell>
          <cell r="N546">
            <v>0</v>
          </cell>
          <cell r="O546">
            <v>0</v>
          </cell>
          <cell r="P546">
            <v>0</v>
          </cell>
          <cell r="R546">
            <v>869.91</v>
          </cell>
          <cell r="S546">
            <v>0</v>
          </cell>
          <cell r="T546">
            <v>0</v>
          </cell>
          <cell r="U546">
            <v>0</v>
          </cell>
          <cell r="V546">
            <v>1900.345826652313</v>
          </cell>
          <cell r="X546">
            <v>0</v>
          </cell>
          <cell r="Y546">
            <v>0</v>
          </cell>
          <cell r="Z546">
            <v>0</v>
          </cell>
          <cell r="AA546">
            <v>0</v>
          </cell>
          <cell r="AB546">
            <v>38231</v>
          </cell>
          <cell r="AC546">
            <v>38595</v>
          </cell>
        </row>
        <row r="547">
          <cell r="A547">
            <v>493</v>
          </cell>
          <cell r="B547">
            <v>6196</v>
          </cell>
          <cell r="C547">
            <v>21490</v>
          </cell>
          <cell r="D547" t="str">
            <v>FAM PRES THERAPIST</v>
          </cell>
          <cell r="E547" t="str">
            <v>VERDIN, DIANA</v>
          </cell>
          <cell r="F547">
            <v>1</v>
          </cell>
          <cell r="G547">
            <v>35069.570098610762</v>
          </cell>
          <cell r="H547">
            <v>9526.6249042256586</v>
          </cell>
          <cell r="I547">
            <v>44596.195002836423</v>
          </cell>
          <cell r="J547">
            <v>0</v>
          </cell>
          <cell r="K547">
            <v>0</v>
          </cell>
          <cell r="L547">
            <v>0</v>
          </cell>
          <cell r="M547">
            <v>0</v>
          </cell>
          <cell r="N547">
            <v>0</v>
          </cell>
          <cell r="O547">
            <v>0</v>
          </cell>
          <cell r="P547">
            <v>0</v>
          </cell>
          <cell r="R547">
            <v>758.18</v>
          </cell>
          <cell r="S547">
            <v>0</v>
          </cell>
          <cell r="T547">
            <v>0</v>
          </cell>
          <cell r="U547">
            <v>0</v>
          </cell>
          <cell r="V547">
            <v>1903.4350901546147</v>
          </cell>
          <cell r="X547">
            <v>0</v>
          </cell>
          <cell r="Y547">
            <v>0</v>
          </cell>
          <cell r="Z547">
            <v>0</v>
          </cell>
          <cell r="AA547">
            <v>0</v>
          </cell>
          <cell r="AB547">
            <v>38231</v>
          </cell>
          <cell r="AC547">
            <v>38595</v>
          </cell>
        </row>
        <row r="548">
          <cell r="A548">
            <v>493</v>
          </cell>
          <cell r="B548">
            <v>-1</v>
          </cell>
          <cell r="C548">
            <v>33312</v>
          </cell>
          <cell r="D548" t="str">
            <v>Unknown</v>
          </cell>
          <cell r="E548" t="str">
            <v>SOFINOWSKI, RICHARD MD</v>
          </cell>
          <cell r="F548">
            <v>0</v>
          </cell>
          <cell r="G548">
            <v>353.06371844269364</v>
          </cell>
          <cell r="H548">
            <v>51.874820288688248</v>
          </cell>
          <cell r="I548">
            <v>404.93853873138187</v>
          </cell>
          <cell r="J548">
            <v>0</v>
          </cell>
          <cell r="K548">
            <v>0</v>
          </cell>
          <cell r="L548">
            <v>0</v>
          </cell>
          <cell r="M548">
            <v>0</v>
          </cell>
          <cell r="N548">
            <v>0</v>
          </cell>
          <cell r="O548">
            <v>0</v>
          </cell>
          <cell r="P548">
            <v>0</v>
          </cell>
          <cell r="Q548">
            <v>0</v>
          </cell>
          <cell r="R548">
            <v>1.5</v>
          </cell>
          <cell r="S548">
            <v>0</v>
          </cell>
          <cell r="T548">
            <v>0</v>
          </cell>
          <cell r="U548">
            <v>0</v>
          </cell>
          <cell r="V548">
            <v>5.3577918511702798</v>
          </cell>
          <cell r="W548">
            <v>0</v>
          </cell>
          <cell r="X548">
            <v>0</v>
          </cell>
          <cell r="Y548">
            <v>0</v>
          </cell>
          <cell r="Z548">
            <v>0</v>
          </cell>
          <cell r="AA548">
            <v>0</v>
          </cell>
          <cell r="AB548">
            <v>38231</v>
          </cell>
          <cell r="AC548">
            <v>38595</v>
          </cell>
        </row>
        <row r="549">
          <cell r="A549">
            <v>493</v>
          </cell>
          <cell r="B549">
            <v>-1</v>
          </cell>
          <cell r="C549">
            <v>33654</v>
          </cell>
          <cell r="D549" t="str">
            <v>Unknown</v>
          </cell>
          <cell r="E549" t="str">
            <v>PELOQUEN, JENNY L DO</v>
          </cell>
          <cell r="F549">
            <v>0</v>
          </cell>
          <cell r="G549">
            <v>200.77523639362266</v>
          </cell>
          <cell r="H549">
            <v>32.954093137254866</v>
          </cell>
          <cell r="I549">
            <v>233.72932953087752</v>
          </cell>
          <cell r="J549">
            <v>0</v>
          </cell>
          <cell r="K549">
            <v>0</v>
          </cell>
          <cell r="L549">
            <v>0</v>
          </cell>
          <cell r="M549">
            <v>0</v>
          </cell>
          <cell r="N549">
            <v>0</v>
          </cell>
          <cell r="O549">
            <v>0</v>
          </cell>
          <cell r="P549">
            <v>0</v>
          </cell>
          <cell r="Q549">
            <v>0</v>
          </cell>
          <cell r="R549">
            <v>1.42</v>
          </cell>
          <cell r="S549">
            <v>0</v>
          </cell>
          <cell r="T549">
            <v>0</v>
          </cell>
          <cell r="U549">
            <v>0</v>
          </cell>
          <cell r="V549">
            <v>3.3828123694337511</v>
          </cell>
          <cell r="W549">
            <v>0</v>
          </cell>
          <cell r="X549">
            <v>0</v>
          </cell>
          <cell r="Y549">
            <v>0</v>
          </cell>
          <cell r="Z549">
            <v>0</v>
          </cell>
          <cell r="AA549">
            <v>0</v>
          </cell>
          <cell r="AB549">
            <v>38231</v>
          </cell>
          <cell r="AC549">
            <v>38595</v>
          </cell>
        </row>
        <row r="550">
          <cell r="A550">
            <v>493</v>
          </cell>
          <cell r="B550">
            <v>6195</v>
          </cell>
          <cell r="C550">
            <v>33848</v>
          </cell>
          <cell r="D550" t="str">
            <v>FP THERAPIST I</v>
          </cell>
          <cell r="E550" t="str">
            <v>CALDWELL, DAVID</v>
          </cell>
          <cell r="F550">
            <v>1</v>
          </cell>
          <cell r="G550">
            <v>7231.4</v>
          </cell>
          <cell r="H550">
            <v>684.83</v>
          </cell>
          <cell r="I550">
            <v>7916.23</v>
          </cell>
          <cell r="J550">
            <v>0</v>
          </cell>
          <cell r="K550">
            <v>0</v>
          </cell>
          <cell r="L550">
            <v>0</v>
          </cell>
          <cell r="M550">
            <v>0</v>
          </cell>
          <cell r="N550">
            <v>0</v>
          </cell>
          <cell r="O550">
            <v>0</v>
          </cell>
          <cell r="P550">
            <v>0</v>
          </cell>
          <cell r="R550">
            <v>4.75</v>
          </cell>
          <cell r="S550">
            <v>0</v>
          </cell>
          <cell r="T550">
            <v>0</v>
          </cell>
          <cell r="U550">
            <v>0</v>
          </cell>
          <cell r="V550">
            <v>417.57589999999999</v>
          </cell>
          <cell r="X550">
            <v>0</v>
          </cell>
          <cell r="Y550">
            <v>0</v>
          </cell>
          <cell r="Z550">
            <v>0</v>
          </cell>
          <cell r="AA550">
            <v>0</v>
          </cell>
          <cell r="AB550">
            <v>38231</v>
          </cell>
          <cell r="AC550">
            <v>38595</v>
          </cell>
        </row>
        <row r="551">
          <cell r="A551">
            <v>493</v>
          </cell>
          <cell r="B551">
            <v>-1</v>
          </cell>
          <cell r="C551">
            <v>33740</v>
          </cell>
          <cell r="D551" t="str">
            <v>Unknown</v>
          </cell>
          <cell r="E551" t="str">
            <v>RILEY, SHELLY</v>
          </cell>
          <cell r="F551">
            <v>0</v>
          </cell>
          <cell r="G551">
            <v>1288.6715322680709</v>
          </cell>
          <cell r="H551">
            <v>176.09391587277517</v>
          </cell>
          <cell r="I551">
            <v>1464.765448140846</v>
          </cell>
          <cell r="J551">
            <v>0</v>
          </cell>
          <cell r="K551">
            <v>0</v>
          </cell>
          <cell r="L551">
            <v>0</v>
          </cell>
          <cell r="M551">
            <v>0</v>
          </cell>
          <cell r="N551">
            <v>0</v>
          </cell>
          <cell r="O551">
            <v>0</v>
          </cell>
          <cell r="P551">
            <v>0</v>
          </cell>
          <cell r="Q551">
            <v>0</v>
          </cell>
          <cell r="R551">
            <v>6.75</v>
          </cell>
          <cell r="S551">
            <v>0</v>
          </cell>
          <cell r="T551">
            <v>0</v>
          </cell>
          <cell r="U551">
            <v>0</v>
          </cell>
          <cell r="V551">
            <v>19.356714047399112</v>
          </cell>
          <cell r="W551">
            <v>0</v>
          </cell>
          <cell r="X551">
            <v>0</v>
          </cell>
          <cell r="Y551">
            <v>0</v>
          </cell>
          <cell r="Z551">
            <v>0</v>
          </cell>
          <cell r="AA551">
            <v>0</v>
          </cell>
          <cell r="AB551">
            <v>38231</v>
          </cell>
          <cell r="AC551">
            <v>38595</v>
          </cell>
        </row>
        <row r="552">
          <cell r="A552">
            <v>493</v>
          </cell>
          <cell r="B552">
            <v>-1</v>
          </cell>
          <cell r="C552">
            <v>33604</v>
          </cell>
          <cell r="D552" t="str">
            <v>Unknown</v>
          </cell>
          <cell r="E552" t="str">
            <v>DELEON, ORLANDO</v>
          </cell>
          <cell r="F552">
            <v>0</v>
          </cell>
          <cell r="G552">
            <v>3294.7965202502573</v>
          </cell>
          <cell r="H552">
            <v>1145.0519978487025</v>
          </cell>
          <cell r="I552">
            <v>4439.8485180989601</v>
          </cell>
          <cell r="J552">
            <v>0</v>
          </cell>
          <cell r="K552">
            <v>0</v>
          </cell>
          <cell r="L552">
            <v>0</v>
          </cell>
          <cell r="M552">
            <v>0</v>
          </cell>
          <cell r="N552">
            <v>0</v>
          </cell>
          <cell r="O552">
            <v>0</v>
          </cell>
          <cell r="P552">
            <v>0</v>
          </cell>
          <cell r="Q552">
            <v>0</v>
          </cell>
          <cell r="R552">
            <v>128.58000000000001</v>
          </cell>
          <cell r="S552">
            <v>0</v>
          </cell>
          <cell r="T552">
            <v>0</v>
          </cell>
          <cell r="U552">
            <v>0</v>
          </cell>
          <cell r="V552">
            <v>208.56290430155579</v>
          </cell>
          <cell r="W552">
            <v>0</v>
          </cell>
          <cell r="X552">
            <v>0</v>
          </cell>
          <cell r="Y552">
            <v>0</v>
          </cell>
          <cell r="Z552">
            <v>0</v>
          </cell>
          <cell r="AA552">
            <v>0</v>
          </cell>
          <cell r="AB552">
            <v>38231</v>
          </cell>
          <cell r="AC552">
            <v>38595</v>
          </cell>
        </row>
        <row r="553">
          <cell r="A553">
            <v>493</v>
          </cell>
          <cell r="B553">
            <v>6193</v>
          </cell>
          <cell r="C553">
            <v>33772</v>
          </cell>
          <cell r="D553" t="str">
            <v>INTAKE SPECIALIST</v>
          </cell>
          <cell r="E553" t="str">
            <v>PAMP, JERI</v>
          </cell>
          <cell r="F553">
            <v>1</v>
          </cell>
          <cell r="G553">
            <v>12526.765217391305</v>
          </cell>
          <cell r="H553">
            <v>2313.3652173913042</v>
          </cell>
          <cell r="I553">
            <v>14840.130434782608</v>
          </cell>
          <cell r="J553">
            <v>0</v>
          </cell>
          <cell r="K553">
            <v>0</v>
          </cell>
          <cell r="L553">
            <v>0</v>
          </cell>
          <cell r="M553">
            <v>0</v>
          </cell>
          <cell r="N553">
            <v>0</v>
          </cell>
          <cell r="O553">
            <v>0</v>
          </cell>
          <cell r="P553">
            <v>0</v>
          </cell>
          <cell r="R553">
            <v>80</v>
          </cell>
          <cell r="S553">
            <v>0</v>
          </cell>
          <cell r="T553">
            <v>0</v>
          </cell>
          <cell r="U553">
            <v>0</v>
          </cell>
          <cell r="V553">
            <v>730.93260869565211</v>
          </cell>
          <cell r="X553">
            <v>0</v>
          </cell>
          <cell r="Y553">
            <v>0</v>
          </cell>
          <cell r="Z553">
            <v>0</v>
          </cell>
          <cell r="AA553">
            <v>0</v>
          </cell>
          <cell r="AB553">
            <v>38231</v>
          </cell>
          <cell r="AC553">
            <v>38595</v>
          </cell>
        </row>
        <row r="554">
          <cell r="A554">
            <v>493</v>
          </cell>
          <cell r="B554">
            <v>-1</v>
          </cell>
          <cell r="C554">
            <v>680557</v>
          </cell>
          <cell r="D554" t="str">
            <v>Unknown</v>
          </cell>
          <cell r="E554" t="str">
            <v>COHEN, GERALDINE H. MD</v>
          </cell>
          <cell r="F554">
            <v>0</v>
          </cell>
          <cell r="G554">
            <v>0</v>
          </cell>
          <cell r="H554">
            <v>0</v>
          </cell>
          <cell r="I554">
            <v>0</v>
          </cell>
          <cell r="J554">
            <v>0</v>
          </cell>
          <cell r="K554">
            <v>0</v>
          </cell>
          <cell r="L554">
            <v>0</v>
          </cell>
          <cell r="M554">
            <v>0</v>
          </cell>
          <cell r="N554">
            <v>0</v>
          </cell>
          <cell r="O554">
            <v>0</v>
          </cell>
          <cell r="P554">
            <v>0</v>
          </cell>
          <cell r="Q554">
            <v>0</v>
          </cell>
          <cell r="R554">
            <v>1</v>
          </cell>
          <cell r="S554">
            <v>0</v>
          </cell>
          <cell r="T554">
            <v>0</v>
          </cell>
          <cell r="U554">
            <v>0</v>
          </cell>
          <cell r="V554">
            <v>0</v>
          </cell>
          <cell r="W554">
            <v>0</v>
          </cell>
          <cell r="X554">
            <v>0</v>
          </cell>
          <cell r="Y554">
            <v>0</v>
          </cell>
          <cell r="Z554">
            <v>0</v>
          </cell>
          <cell r="AA554">
            <v>0</v>
          </cell>
          <cell r="AB554">
            <v>38231</v>
          </cell>
          <cell r="AC554">
            <v>38595</v>
          </cell>
        </row>
        <row r="555">
          <cell r="A555">
            <v>493</v>
          </cell>
          <cell r="B555">
            <v>6193</v>
          </cell>
          <cell r="C555">
            <v>33827</v>
          </cell>
          <cell r="D555" t="str">
            <v>INTAKE SPECIALIST</v>
          </cell>
          <cell r="E555" t="str">
            <v>VANKO, DEBORAH</v>
          </cell>
          <cell r="F555">
            <v>1</v>
          </cell>
          <cell r="G555">
            <v>11013.12</v>
          </cell>
          <cell r="H555">
            <v>1577.5920000000001</v>
          </cell>
          <cell r="I555">
            <v>12590.712</v>
          </cell>
          <cell r="J555">
            <v>0</v>
          </cell>
          <cell r="K555">
            <v>0</v>
          </cell>
          <cell r="L555">
            <v>0</v>
          </cell>
          <cell r="M555">
            <v>0</v>
          </cell>
          <cell r="N555">
            <v>0</v>
          </cell>
          <cell r="O555">
            <v>0</v>
          </cell>
          <cell r="P555">
            <v>0</v>
          </cell>
          <cell r="R555">
            <v>72</v>
          </cell>
          <cell r="S555">
            <v>0</v>
          </cell>
          <cell r="T555">
            <v>0</v>
          </cell>
          <cell r="U555">
            <v>0</v>
          </cell>
          <cell r="V555">
            <v>624.00024000000008</v>
          </cell>
          <cell r="X555">
            <v>0</v>
          </cell>
          <cell r="Y555">
            <v>0</v>
          </cell>
          <cell r="Z555">
            <v>0</v>
          </cell>
          <cell r="AA555">
            <v>0</v>
          </cell>
          <cell r="AB555">
            <v>38231</v>
          </cell>
          <cell r="AC555">
            <v>38595</v>
          </cell>
        </row>
        <row r="556">
          <cell r="A556">
            <v>493</v>
          </cell>
          <cell r="B556">
            <v>5539</v>
          </cell>
          <cell r="C556">
            <v>33792</v>
          </cell>
          <cell r="D556" t="str">
            <v>SUPR CLINICAL SUPERVISOR</v>
          </cell>
          <cell r="E556" t="str">
            <v>DAWSON, RUTH M</v>
          </cell>
          <cell r="F556">
            <v>0.7</v>
          </cell>
          <cell r="G556">
            <v>32.586600355469479</v>
          </cell>
          <cell r="H556">
            <v>4.9406652254055716</v>
          </cell>
          <cell r="I556">
            <v>37.527265580875053</v>
          </cell>
          <cell r="J556">
            <v>0</v>
          </cell>
          <cell r="K556">
            <v>0</v>
          </cell>
          <cell r="L556">
            <v>0</v>
          </cell>
          <cell r="M556">
            <v>0</v>
          </cell>
          <cell r="N556">
            <v>0</v>
          </cell>
          <cell r="O556">
            <v>0</v>
          </cell>
          <cell r="P556">
            <v>0</v>
          </cell>
          <cell r="R556">
            <v>1.5</v>
          </cell>
          <cell r="S556">
            <v>0</v>
          </cell>
          <cell r="T556">
            <v>0</v>
          </cell>
          <cell r="U556">
            <v>0</v>
          </cell>
          <cell r="V556">
            <v>1.5</v>
          </cell>
          <cell r="X556">
            <v>0</v>
          </cell>
          <cell r="Y556">
            <v>0</v>
          </cell>
          <cell r="Z556">
            <v>0</v>
          </cell>
          <cell r="AA556">
            <v>0</v>
          </cell>
          <cell r="AB556">
            <v>38231</v>
          </cell>
          <cell r="AC556">
            <v>38595</v>
          </cell>
        </row>
        <row r="557">
          <cell r="A557">
            <v>494</v>
          </cell>
          <cell r="B557">
            <v>-1</v>
          </cell>
          <cell r="C557">
            <v>33169</v>
          </cell>
          <cell r="D557" t="str">
            <v>Unknown</v>
          </cell>
          <cell r="E557" t="str">
            <v>SUBERVI, JULIA</v>
          </cell>
          <cell r="F557">
            <v>0</v>
          </cell>
          <cell r="G557">
            <v>0</v>
          </cell>
          <cell r="H557">
            <v>0</v>
          </cell>
          <cell r="I557">
            <v>0</v>
          </cell>
          <cell r="J557">
            <v>0</v>
          </cell>
          <cell r="K557">
            <v>0</v>
          </cell>
          <cell r="L557">
            <v>0</v>
          </cell>
          <cell r="M557">
            <v>0</v>
          </cell>
          <cell r="N557">
            <v>0</v>
          </cell>
          <cell r="O557">
            <v>0</v>
          </cell>
          <cell r="P557">
            <v>0</v>
          </cell>
          <cell r="Q557">
            <v>0</v>
          </cell>
          <cell r="R557">
            <v>59.08</v>
          </cell>
          <cell r="S557">
            <v>0</v>
          </cell>
          <cell r="T557">
            <v>0</v>
          </cell>
          <cell r="U557">
            <v>0</v>
          </cell>
          <cell r="V557">
            <v>0</v>
          </cell>
          <cell r="W557">
            <v>0</v>
          </cell>
          <cell r="X557">
            <v>0</v>
          </cell>
          <cell r="Y557">
            <v>0</v>
          </cell>
          <cell r="Z557">
            <v>0</v>
          </cell>
          <cell r="AA557">
            <v>0</v>
          </cell>
          <cell r="AB557">
            <v>38231</v>
          </cell>
          <cell r="AC557">
            <v>38595</v>
          </cell>
        </row>
        <row r="558">
          <cell r="A558">
            <v>494</v>
          </cell>
          <cell r="B558">
            <v>5563</v>
          </cell>
          <cell r="C558">
            <v>33532</v>
          </cell>
          <cell r="D558" t="str">
            <v>CASE MANAGER I</v>
          </cell>
          <cell r="E558" t="str">
            <v>CRUZ, ROBERTO</v>
          </cell>
          <cell r="F558">
            <v>1</v>
          </cell>
          <cell r="G558">
            <v>16855.785124311089</v>
          </cell>
          <cell r="H558">
            <v>5411.1490131047158</v>
          </cell>
          <cell r="I558">
            <v>22266.934137415803</v>
          </cell>
          <cell r="J558">
            <v>0</v>
          </cell>
          <cell r="K558">
            <v>0</v>
          </cell>
          <cell r="L558">
            <v>0</v>
          </cell>
          <cell r="M558">
            <v>0</v>
          </cell>
          <cell r="N558">
            <v>0</v>
          </cell>
          <cell r="O558">
            <v>0</v>
          </cell>
          <cell r="P558">
            <v>0</v>
          </cell>
          <cell r="R558">
            <v>397.58</v>
          </cell>
          <cell r="S558">
            <v>0</v>
          </cell>
          <cell r="T558">
            <v>0</v>
          </cell>
          <cell r="U558">
            <v>0</v>
          </cell>
          <cell r="V558">
            <v>1310.1722283012862</v>
          </cell>
          <cell r="X558">
            <v>0</v>
          </cell>
          <cell r="Y558">
            <v>0</v>
          </cell>
          <cell r="Z558">
            <v>0</v>
          </cell>
          <cell r="AA558">
            <v>0</v>
          </cell>
          <cell r="AB558">
            <v>38231</v>
          </cell>
          <cell r="AC558">
            <v>38595</v>
          </cell>
        </row>
        <row r="559">
          <cell r="A559">
            <v>494</v>
          </cell>
          <cell r="B559">
            <v>6298</v>
          </cell>
          <cell r="C559">
            <v>33600</v>
          </cell>
          <cell r="D559" t="str">
            <v>CASE MANAGER II</v>
          </cell>
          <cell r="E559" t="str">
            <v>CARRION, ANGELA</v>
          </cell>
          <cell r="F559">
            <v>1</v>
          </cell>
          <cell r="G559">
            <v>15492.875189166469</v>
          </cell>
          <cell r="H559">
            <v>4800.650558491473</v>
          </cell>
          <cell r="I559">
            <v>20293.525747657943</v>
          </cell>
          <cell r="J559">
            <v>0</v>
          </cell>
          <cell r="K559">
            <v>0</v>
          </cell>
          <cell r="L559">
            <v>0</v>
          </cell>
          <cell r="M559">
            <v>0</v>
          </cell>
          <cell r="N559">
            <v>0</v>
          </cell>
          <cell r="O559">
            <v>0</v>
          </cell>
          <cell r="P559">
            <v>0</v>
          </cell>
          <cell r="R559">
            <v>143.77000000000001</v>
          </cell>
          <cell r="S559">
            <v>0</v>
          </cell>
          <cell r="T559">
            <v>0</v>
          </cell>
          <cell r="U559">
            <v>0</v>
          </cell>
          <cell r="V559">
            <v>1140.8128778885421</v>
          </cell>
          <cell r="X559">
            <v>0</v>
          </cell>
          <cell r="Y559">
            <v>0</v>
          </cell>
          <cell r="Z559">
            <v>0</v>
          </cell>
          <cell r="AA559">
            <v>0</v>
          </cell>
          <cell r="AB559">
            <v>38231</v>
          </cell>
          <cell r="AC559">
            <v>38595</v>
          </cell>
        </row>
        <row r="560">
          <cell r="A560">
            <v>494</v>
          </cell>
          <cell r="B560">
            <v>5570</v>
          </cell>
          <cell r="C560">
            <v>33707</v>
          </cell>
          <cell r="D560" t="str">
            <v>CASE MANAGER I</v>
          </cell>
          <cell r="E560" t="str">
            <v>PURDON, KATHRYN A</v>
          </cell>
          <cell r="F560">
            <v>1</v>
          </cell>
          <cell r="G560">
            <v>29076.859481023756</v>
          </cell>
          <cell r="H560">
            <v>8930.593630282121</v>
          </cell>
          <cell r="I560">
            <v>38007.453111305877</v>
          </cell>
          <cell r="J560">
            <v>0</v>
          </cell>
          <cell r="K560">
            <v>0</v>
          </cell>
          <cell r="L560">
            <v>0</v>
          </cell>
          <cell r="M560">
            <v>0</v>
          </cell>
          <cell r="N560">
            <v>0</v>
          </cell>
          <cell r="O560">
            <v>0</v>
          </cell>
          <cell r="P560">
            <v>0</v>
          </cell>
          <cell r="R560">
            <v>899.72000000000196</v>
          </cell>
          <cell r="S560">
            <v>0</v>
          </cell>
          <cell r="T560">
            <v>0</v>
          </cell>
          <cell r="U560">
            <v>0</v>
          </cell>
          <cell r="V560">
            <v>2076.1471946393904</v>
          </cell>
          <cell r="X560">
            <v>0</v>
          </cell>
          <cell r="Y560">
            <v>0</v>
          </cell>
          <cell r="Z560">
            <v>0</v>
          </cell>
          <cell r="AA560">
            <v>0</v>
          </cell>
          <cell r="AB560">
            <v>38231</v>
          </cell>
          <cell r="AC560">
            <v>38595</v>
          </cell>
        </row>
        <row r="561">
          <cell r="A561">
            <v>494</v>
          </cell>
          <cell r="B561">
            <v>6298</v>
          </cell>
          <cell r="C561">
            <v>33837</v>
          </cell>
          <cell r="D561" t="str">
            <v>CASE MANAGER II</v>
          </cell>
          <cell r="E561" t="str">
            <v>WILSON, JEANNIE M</v>
          </cell>
          <cell r="F561">
            <v>1</v>
          </cell>
          <cell r="G561">
            <v>8193.1310693286814</v>
          </cell>
          <cell r="H561">
            <v>761.50386767461396</v>
          </cell>
          <cell r="I561">
            <v>8954.6349370032949</v>
          </cell>
          <cell r="J561">
            <v>0</v>
          </cell>
          <cell r="K561">
            <v>0</v>
          </cell>
          <cell r="L561">
            <v>0</v>
          </cell>
          <cell r="M561">
            <v>0</v>
          </cell>
          <cell r="N561">
            <v>0</v>
          </cell>
          <cell r="O561">
            <v>0</v>
          </cell>
          <cell r="P561">
            <v>0</v>
          </cell>
          <cell r="R561">
            <v>153.11000000000101</v>
          </cell>
          <cell r="S561">
            <v>0</v>
          </cell>
          <cell r="T561">
            <v>0</v>
          </cell>
          <cell r="U561">
            <v>0</v>
          </cell>
          <cell r="V561">
            <v>593.01500345028114</v>
          </cell>
          <cell r="X561">
            <v>0</v>
          </cell>
          <cell r="Y561">
            <v>0</v>
          </cell>
          <cell r="Z561">
            <v>0</v>
          </cell>
          <cell r="AA561">
            <v>0</v>
          </cell>
          <cell r="AB561">
            <v>38231</v>
          </cell>
          <cell r="AC561">
            <v>38595</v>
          </cell>
        </row>
        <row r="562">
          <cell r="A562">
            <v>494</v>
          </cell>
          <cell r="B562">
            <v>6312</v>
          </cell>
          <cell r="C562">
            <v>33813</v>
          </cell>
          <cell r="D562" t="str">
            <v>PARENT PARTNER</v>
          </cell>
          <cell r="E562" t="str">
            <v>PATTERSON, ZENNA</v>
          </cell>
          <cell r="F562">
            <v>1</v>
          </cell>
          <cell r="G562">
            <v>12692.510370523987</v>
          </cell>
          <cell r="H562">
            <v>2791.3469860362229</v>
          </cell>
          <cell r="I562">
            <v>15483.857356560209</v>
          </cell>
          <cell r="J562">
            <v>0</v>
          </cell>
          <cell r="K562">
            <v>0</v>
          </cell>
          <cell r="L562">
            <v>0</v>
          </cell>
          <cell r="M562">
            <v>0</v>
          </cell>
          <cell r="N562">
            <v>0</v>
          </cell>
          <cell r="O562">
            <v>0</v>
          </cell>
          <cell r="P562">
            <v>0</v>
          </cell>
          <cell r="R562">
            <v>141.41</v>
          </cell>
          <cell r="S562">
            <v>0</v>
          </cell>
          <cell r="T562">
            <v>0</v>
          </cell>
          <cell r="U562">
            <v>0</v>
          </cell>
          <cell r="V562">
            <v>1016.6352589796763</v>
          </cell>
          <cell r="X562">
            <v>0</v>
          </cell>
          <cell r="Y562">
            <v>0</v>
          </cell>
          <cell r="Z562">
            <v>0</v>
          </cell>
          <cell r="AA562">
            <v>0</v>
          </cell>
          <cell r="AB562">
            <v>38231</v>
          </cell>
          <cell r="AC562">
            <v>38595</v>
          </cell>
        </row>
        <row r="563">
          <cell r="A563">
            <v>494</v>
          </cell>
          <cell r="B563">
            <v>6176</v>
          </cell>
          <cell r="C563">
            <v>33761</v>
          </cell>
          <cell r="D563" t="str">
            <v>CASE MANAGER I</v>
          </cell>
          <cell r="E563" t="str">
            <v>MCKEE, KATHLEEN</v>
          </cell>
          <cell r="F563">
            <v>1</v>
          </cell>
          <cell r="G563">
            <v>25806.803328827311</v>
          </cell>
          <cell r="H563">
            <v>5490.066779317337</v>
          </cell>
          <cell r="I563">
            <v>31296.870108144649</v>
          </cell>
          <cell r="J563">
            <v>0</v>
          </cell>
          <cell r="K563">
            <v>0</v>
          </cell>
          <cell r="L563">
            <v>0</v>
          </cell>
          <cell r="M563">
            <v>0</v>
          </cell>
          <cell r="N563">
            <v>0</v>
          </cell>
          <cell r="O563">
            <v>0</v>
          </cell>
          <cell r="P563">
            <v>0</v>
          </cell>
          <cell r="R563">
            <v>469.6</v>
          </cell>
          <cell r="S563">
            <v>0</v>
          </cell>
          <cell r="T563">
            <v>0</v>
          </cell>
          <cell r="U563">
            <v>0</v>
          </cell>
          <cell r="V563">
            <v>1883.387714599527</v>
          </cell>
          <cell r="X563">
            <v>0</v>
          </cell>
          <cell r="Y563">
            <v>0</v>
          </cell>
          <cell r="Z563">
            <v>0</v>
          </cell>
          <cell r="AA563">
            <v>0</v>
          </cell>
          <cell r="AB563">
            <v>38231</v>
          </cell>
          <cell r="AC563">
            <v>38595</v>
          </cell>
        </row>
        <row r="564">
          <cell r="A564">
            <v>494</v>
          </cell>
          <cell r="B564">
            <v>6211</v>
          </cell>
          <cell r="C564">
            <v>33757</v>
          </cell>
          <cell r="D564" t="str">
            <v>CASE MANAGER I</v>
          </cell>
          <cell r="E564" t="str">
            <v>ARREDONDO, SUSAN</v>
          </cell>
          <cell r="F564">
            <v>1</v>
          </cell>
          <cell r="G564">
            <v>27171.996069714576</v>
          </cell>
          <cell r="H564">
            <v>6551.3260949734786</v>
          </cell>
          <cell r="I564">
            <v>33723.322164688056</v>
          </cell>
          <cell r="J564">
            <v>0</v>
          </cell>
          <cell r="K564">
            <v>0</v>
          </cell>
          <cell r="L564">
            <v>0</v>
          </cell>
          <cell r="M564">
            <v>0</v>
          </cell>
          <cell r="N564">
            <v>0</v>
          </cell>
          <cell r="O564">
            <v>0</v>
          </cell>
          <cell r="P564">
            <v>0</v>
          </cell>
          <cell r="R564">
            <v>393.9</v>
          </cell>
          <cell r="S564">
            <v>0</v>
          </cell>
          <cell r="T564">
            <v>0</v>
          </cell>
          <cell r="U564">
            <v>0</v>
          </cell>
          <cell r="V564">
            <v>2005.7862590300581</v>
          </cell>
          <cell r="X564">
            <v>0</v>
          </cell>
          <cell r="Y564">
            <v>0</v>
          </cell>
          <cell r="Z564">
            <v>0</v>
          </cell>
          <cell r="AA564">
            <v>0</v>
          </cell>
          <cell r="AB564">
            <v>38231</v>
          </cell>
          <cell r="AC564">
            <v>38595</v>
          </cell>
        </row>
        <row r="565">
          <cell r="A565">
            <v>494</v>
          </cell>
          <cell r="B565">
            <v>5562</v>
          </cell>
          <cell r="C565">
            <v>33754</v>
          </cell>
          <cell r="D565" t="str">
            <v>CASE MANAGER I</v>
          </cell>
          <cell r="E565" t="str">
            <v>CARDENAS, CLAUDIA Z</v>
          </cell>
          <cell r="F565">
            <v>1</v>
          </cell>
          <cell r="G565">
            <v>29567.921156810538</v>
          </cell>
          <cell r="H565">
            <v>6757.8046758221226</v>
          </cell>
          <cell r="I565">
            <v>36325.725832632663</v>
          </cell>
          <cell r="J565">
            <v>0</v>
          </cell>
          <cell r="K565">
            <v>0</v>
          </cell>
          <cell r="L565">
            <v>0</v>
          </cell>
          <cell r="M565">
            <v>0</v>
          </cell>
          <cell r="N565">
            <v>0</v>
          </cell>
          <cell r="O565">
            <v>0</v>
          </cell>
          <cell r="P565">
            <v>0</v>
          </cell>
          <cell r="R565">
            <v>423.25</v>
          </cell>
          <cell r="S565">
            <v>0</v>
          </cell>
          <cell r="T565">
            <v>0</v>
          </cell>
          <cell r="U565">
            <v>0</v>
          </cell>
          <cell r="V565">
            <v>1993.8405365400783</v>
          </cell>
          <cell r="X565">
            <v>0</v>
          </cell>
          <cell r="Y565">
            <v>0</v>
          </cell>
          <cell r="Z565">
            <v>0</v>
          </cell>
          <cell r="AA565">
            <v>0</v>
          </cell>
          <cell r="AB565">
            <v>38231</v>
          </cell>
          <cell r="AC565">
            <v>38595</v>
          </cell>
        </row>
        <row r="566">
          <cell r="A566">
            <v>494</v>
          </cell>
          <cell r="B566">
            <v>6299</v>
          </cell>
          <cell r="C566">
            <v>33753</v>
          </cell>
          <cell r="D566" t="str">
            <v>SOCIAL WORK INTERN</v>
          </cell>
          <cell r="E566" t="str">
            <v>ZELLEY, PETER LEE</v>
          </cell>
          <cell r="F566">
            <v>0.4</v>
          </cell>
          <cell r="G566">
            <v>0</v>
          </cell>
          <cell r="H566">
            <v>0</v>
          </cell>
          <cell r="I566">
            <v>0</v>
          </cell>
          <cell r="J566">
            <v>0</v>
          </cell>
          <cell r="K566">
            <v>0</v>
          </cell>
          <cell r="L566">
            <v>0</v>
          </cell>
          <cell r="M566">
            <v>0</v>
          </cell>
          <cell r="N566">
            <v>0</v>
          </cell>
          <cell r="O566">
            <v>0</v>
          </cell>
          <cell r="P566">
            <v>0</v>
          </cell>
          <cell r="R566">
            <v>0</v>
          </cell>
          <cell r="S566">
            <v>0</v>
          </cell>
          <cell r="T566">
            <v>0</v>
          </cell>
          <cell r="U566">
            <v>0</v>
          </cell>
          <cell r="V566">
            <v>0</v>
          </cell>
          <cell r="X566">
            <v>0</v>
          </cell>
          <cell r="Y566">
            <v>0</v>
          </cell>
          <cell r="Z566">
            <v>0</v>
          </cell>
          <cell r="AA566">
            <v>0</v>
          </cell>
          <cell r="AB566">
            <v>38231</v>
          </cell>
          <cell r="AC566">
            <v>38595</v>
          </cell>
        </row>
        <row r="567">
          <cell r="A567">
            <v>494</v>
          </cell>
          <cell r="B567">
            <v>-1</v>
          </cell>
          <cell r="C567">
            <v>931695</v>
          </cell>
          <cell r="D567" t="str">
            <v>Unknown</v>
          </cell>
          <cell r="E567" t="str">
            <v>TAN, THOMAS C. MD</v>
          </cell>
          <cell r="F567">
            <v>0</v>
          </cell>
          <cell r="G567">
            <v>0</v>
          </cell>
          <cell r="H567">
            <v>0</v>
          </cell>
          <cell r="I567">
            <v>0</v>
          </cell>
          <cell r="J567">
            <v>0</v>
          </cell>
          <cell r="K567">
            <v>0</v>
          </cell>
          <cell r="L567">
            <v>0</v>
          </cell>
          <cell r="M567">
            <v>0</v>
          </cell>
          <cell r="N567">
            <v>0</v>
          </cell>
          <cell r="O567">
            <v>0</v>
          </cell>
          <cell r="P567">
            <v>0</v>
          </cell>
          <cell r="Q567">
            <v>0</v>
          </cell>
          <cell r="R567">
            <v>2.48</v>
          </cell>
          <cell r="S567">
            <v>0</v>
          </cell>
          <cell r="T567">
            <v>0</v>
          </cell>
          <cell r="U567">
            <v>0</v>
          </cell>
          <cell r="V567">
            <v>0</v>
          </cell>
          <cell r="W567">
            <v>0</v>
          </cell>
          <cell r="X567">
            <v>0</v>
          </cell>
          <cell r="Y567">
            <v>0</v>
          </cell>
          <cell r="Z567">
            <v>0</v>
          </cell>
          <cell r="AA567">
            <v>0</v>
          </cell>
          <cell r="AB567">
            <v>38231</v>
          </cell>
          <cell r="AC567">
            <v>38595</v>
          </cell>
        </row>
        <row r="568">
          <cell r="A568">
            <v>494</v>
          </cell>
          <cell r="B568">
            <v>-1</v>
          </cell>
          <cell r="C568">
            <v>680444</v>
          </cell>
          <cell r="D568" t="str">
            <v>Unknown</v>
          </cell>
          <cell r="E568" t="str">
            <v>TALUKDAR, FEROZA MD</v>
          </cell>
          <cell r="F568">
            <v>0</v>
          </cell>
          <cell r="G568">
            <v>0</v>
          </cell>
          <cell r="H568">
            <v>0</v>
          </cell>
          <cell r="I568">
            <v>0</v>
          </cell>
          <cell r="J568">
            <v>0</v>
          </cell>
          <cell r="K568">
            <v>0</v>
          </cell>
          <cell r="L568">
            <v>0</v>
          </cell>
          <cell r="M568">
            <v>0</v>
          </cell>
          <cell r="N568">
            <v>0</v>
          </cell>
          <cell r="O568">
            <v>0</v>
          </cell>
          <cell r="P568">
            <v>0</v>
          </cell>
          <cell r="Q568">
            <v>0</v>
          </cell>
          <cell r="R568">
            <v>1.58</v>
          </cell>
          <cell r="S568">
            <v>0</v>
          </cell>
          <cell r="T568">
            <v>0</v>
          </cell>
          <cell r="U568">
            <v>0</v>
          </cell>
          <cell r="V568">
            <v>0</v>
          </cell>
          <cell r="W568">
            <v>0</v>
          </cell>
          <cell r="X568">
            <v>0</v>
          </cell>
          <cell r="Y568">
            <v>0</v>
          </cell>
          <cell r="Z568">
            <v>0</v>
          </cell>
          <cell r="AA568">
            <v>0</v>
          </cell>
          <cell r="AB568">
            <v>38231</v>
          </cell>
          <cell r="AC568">
            <v>38595</v>
          </cell>
        </row>
        <row r="569">
          <cell r="A569">
            <v>494</v>
          </cell>
          <cell r="B569">
            <v>-1</v>
          </cell>
          <cell r="C569">
            <v>33851</v>
          </cell>
          <cell r="D569" t="str">
            <v>Unknown</v>
          </cell>
          <cell r="E569" t="str">
            <v>PINE-DOVE, PENNY</v>
          </cell>
          <cell r="F569">
            <v>0</v>
          </cell>
          <cell r="G569">
            <v>44.392697095435679</v>
          </cell>
          <cell r="H569">
            <v>4.0776763485477181</v>
          </cell>
          <cell r="I569">
            <v>48.470373443983398</v>
          </cell>
          <cell r="J569">
            <v>0</v>
          </cell>
          <cell r="K569">
            <v>0</v>
          </cell>
          <cell r="L569">
            <v>0</v>
          </cell>
          <cell r="M569">
            <v>0</v>
          </cell>
          <cell r="N569">
            <v>0</v>
          </cell>
          <cell r="O569">
            <v>0</v>
          </cell>
          <cell r="P569">
            <v>0</v>
          </cell>
          <cell r="Q569">
            <v>0</v>
          </cell>
          <cell r="R569">
            <v>0.5</v>
          </cell>
          <cell r="S569">
            <v>0</v>
          </cell>
          <cell r="T569">
            <v>0</v>
          </cell>
          <cell r="U569">
            <v>0</v>
          </cell>
          <cell r="V569">
            <v>2.8769029045643157</v>
          </cell>
          <cell r="W569">
            <v>0</v>
          </cell>
          <cell r="X569">
            <v>0</v>
          </cell>
          <cell r="Y569">
            <v>0</v>
          </cell>
          <cell r="Z569">
            <v>0</v>
          </cell>
          <cell r="AA569">
            <v>0</v>
          </cell>
          <cell r="AB569">
            <v>38231</v>
          </cell>
          <cell r="AC569">
            <v>38595</v>
          </cell>
        </row>
        <row r="570">
          <cell r="A570">
            <v>494</v>
          </cell>
          <cell r="B570">
            <v>-1</v>
          </cell>
          <cell r="C570">
            <v>33765</v>
          </cell>
          <cell r="D570" t="str">
            <v>Unknown</v>
          </cell>
          <cell r="E570" t="str">
            <v>RENDON-LOTT, REBECCA R</v>
          </cell>
          <cell r="F570">
            <v>0</v>
          </cell>
          <cell r="G570">
            <v>17.381150326320778</v>
          </cell>
          <cell r="H570">
            <v>1.7801002661610819</v>
          </cell>
          <cell r="I570">
            <v>19.16125059248186</v>
          </cell>
          <cell r="J570">
            <v>0</v>
          </cell>
          <cell r="K570">
            <v>0</v>
          </cell>
          <cell r="L570">
            <v>0</v>
          </cell>
          <cell r="M570">
            <v>0</v>
          </cell>
          <cell r="N570">
            <v>0</v>
          </cell>
          <cell r="O570">
            <v>0</v>
          </cell>
          <cell r="P570">
            <v>0</v>
          </cell>
          <cell r="Q570">
            <v>0</v>
          </cell>
          <cell r="R570">
            <v>0.17</v>
          </cell>
          <cell r="S570">
            <v>0</v>
          </cell>
          <cell r="T570">
            <v>0</v>
          </cell>
          <cell r="U570">
            <v>0</v>
          </cell>
          <cell r="V570">
            <v>1.0426999307251976</v>
          </cell>
          <cell r="W570">
            <v>0</v>
          </cell>
          <cell r="X570">
            <v>0</v>
          </cell>
          <cell r="Y570">
            <v>0</v>
          </cell>
          <cell r="Z570">
            <v>0</v>
          </cell>
          <cell r="AA570">
            <v>0</v>
          </cell>
          <cell r="AB570">
            <v>38231</v>
          </cell>
          <cell r="AC570">
            <v>38595</v>
          </cell>
        </row>
        <row r="571">
          <cell r="A571">
            <v>494</v>
          </cell>
          <cell r="B571">
            <v>-1</v>
          </cell>
          <cell r="C571">
            <v>33760</v>
          </cell>
          <cell r="D571" t="str">
            <v>Unknown</v>
          </cell>
          <cell r="E571" t="str">
            <v>DRECKMAN, MOLLY CATHERINE</v>
          </cell>
          <cell r="F571">
            <v>0</v>
          </cell>
          <cell r="G571">
            <v>116.04205927144781</v>
          </cell>
          <cell r="H571">
            <v>22.043987606560819</v>
          </cell>
          <cell r="I571">
            <v>138.08604687800863</v>
          </cell>
          <cell r="J571">
            <v>0</v>
          </cell>
          <cell r="K571">
            <v>0</v>
          </cell>
          <cell r="L571">
            <v>0</v>
          </cell>
          <cell r="M571">
            <v>0</v>
          </cell>
          <cell r="N571">
            <v>0</v>
          </cell>
          <cell r="O571">
            <v>0</v>
          </cell>
          <cell r="P571">
            <v>0</v>
          </cell>
          <cell r="Q571">
            <v>0</v>
          </cell>
          <cell r="R571">
            <v>2.08</v>
          </cell>
          <cell r="S571">
            <v>0</v>
          </cell>
          <cell r="T571">
            <v>0</v>
          </cell>
          <cell r="U571">
            <v>0</v>
          </cell>
          <cell r="V571">
            <v>6.9203497330509212</v>
          </cell>
          <cell r="W571">
            <v>0</v>
          </cell>
          <cell r="X571">
            <v>0</v>
          </cell>
          <cell r="Y571">
            <v>0</v>
          </cell>
          <cell r="Z571">
            <v>0</v>
          </cell>
          <cell r="AA571">
            <v>0</v>
          </cell>
          <cell r="AB571">
            <v>38231</v>
          </cell>
          <cell r="AC571">
            <v>38595</v>
          </cell>
        </row>
        <row r="572">
          <cell r="A572">
            <v>494</v>
          </cell>
          <cell r="B572">
            <v>-1</v>
          </cell>
          <cell r="C572">
            <v>33756</v>
          </cell>
          <cell r="D572" t="str">
            <v>Unknown</v>
          </cell>
          <cell r="E572" t="str">
            <v>COLVIN, SHANNTELL DENESE</v>
          </cell>
          <cell r="F572">
            <v>0</v>
          </cell>
          <cell r="G572">
            <v>0</v>
          </cell>
          <cell r="H572">
            <v>0</v>
          </cell>
          <cell r="I572">
            <v>0</v>
          </cell>
          <cell r="J572">
            <v>0</v>
          </cell>
          <cell r="K572">
            <v>0</v>
          </cell>
          <cell r="L572">
            <v>0</v>
          </cell>
          <cell r="M572">
            <v>0</v>
          </cell>
          <cell r="N572">
            <v>0</v>
          </cell>
          <cell r="O572">
            <v>0</v>
          </cell>
          <cell r="P572">
            <v>0</v>
          </cell>
          <cell r="Q572">
            <v>0</v>
          </cell>
          <cell r="R572">
            <v>158.99</v>
          </cell>
          <cell r="S572">
            <v>0</v>
          </cell>
          <cell r="T572">
            <v>0</v>
          </cell>
          <cell r="U572">
            <v>0</v>
          </cell>
          <cell r="V572">
            <v>0</v>
          </cell>
          <cell r="W572">
            <v>0</v>
          </cell>
          <cell r="X572">
            <v>0</v>
          </cell>
          <cell r="Y572">
            <v>0</v>
          </cell>
          <cell r="Z572">
            <v>0</v>
          </cell>
          <cell r="AA572">
            <v>0</v>
          </cell>
          <cell r="AB572">
            <v>38231</v>
          </cell>
          <cell r="AC572">
            <v>38595</v>
          </cell>
        </row>
        <row r="573">
          <cell r="A573">
            <v>494</v>
          </cell>
          <cell r="B573">
            <v>-1</v>
          </cell>
          <cell r="C573">
            <v>33744</v>
          </cell>
          <cell r="D573" t="str">
            <v>Unknown</v>
          </cell>
          <cell r="E573" t="str">
            <v>CAMPBELL, AMANDA S</v>
          </cell>
          <cell r="F573">
            <v>0</v>
          </cell>
          <cell r="G573">
            <v>145.36564710858195</v>
          </cell>
          <cell r="H573">
            <v>40.121196683071872</v>
          </cell>
          <cell r="I573">
            <v>185.48684379165383</v>
          </cell>
          <cell r="J573">
            <v>0</v>
          </cell>
          <cell r="K573">
            <v>0</v>
          </cell>
          <cell r="L573">
            <v>0</v>
          </cell>
          <cell r="M573">
            <v>0</v>
          </cell>
          <cell r="N573">
            <v>0</v>
          </cell>
          <cell r="O573">
            <v>0</v>
          </cell>
          <cell r="P573">
            <v>0</v>
          </cell>
          <cell r="Q573">
            <v>0</v>
          </cell>
          <cell r="R573">
            <v>3.25</v>
          </cell>
          <cell r="S573">
            <v>0</v>
          </cell>
          <cell r="T573">
            <v>0</v>
          </cell>
          <cell r="U573">
            <v>0</v>
          </cell>
          <cell r="V573">
            <v>8.6640041525684399</v>
          </cell>
          <cell r="W573">
            <v>0</v>
          </cell>
          <cell r="X573">
            <v>0</v>
          </cell>
          <cell r="Y573">
            <v>0</v>
          </cell>
          <cell r="Z573">
            <v>0</v>
          </cell>
          <cell r="AA573">
            <v>0</v>
          </cell>
          <cell r="AB573">
            <v>38231</v>
          </cell>
          <cell r="AC573">
            <v>38595</v>
          </cell>
        </row>
        <row r="574">
          <cell r="A574">
            <v>494</v>
          </cell>
          <cell r="B574">
            <v>-1</v>
          </cell>
          <cell r="C574">
            <v>33740</v>
          </cell>
          <cell r="D574" t="str">
            <v>Unknown</v>
          </cell>
          <cell r="E574" t="str">
            <v>RILEY, SHELLY</v>
          </cell>
          <cell r="F574">
            <v>0</v>
          </cell>
          <cell r="G574">
            <v>1004.2092236637116</v>
          </cell>
          <cell r="H574">
            <v>137.22281444308106</v>
          </cell>
          <cell r="I574">
            <v>1141.4320381067926</v>
          </cell>
          <cell r="J574">
            <v>0</v>
          </cell>
          <cell r="K574">
            <v>0</v>
          </cell>
          <cell r="L574">
            <v>0</v>
          </cell>
          <cell r="M574">
            <v>0</v>
          </cell>
          <cell r="N574">
            <v>0</v>
          </cell>
          <cell r="O574">
            <v>0</v>
          </cell>
          <cell r="P574">
            <v>0</v>
          </cell>
          <cell r="Q574">
            <v>0</v>
          </cell>
          <cell r="R574">
            <v>5.26</v>
          </cell>
          <cell r="S574">
            <v>0</v>
          </cell>
          <cell r="T574">
            <v>0</v>
          </cell>
          <cell r="U574">
            <v>0</v>
          </cell>
          <cell r="V574">
            <v>15.083898650269528</v>
          </cell>
          <cell r="W574">
            <v>0</v>
          </cell>
          <cell r="X574">
            <v>0</v>
          </cell>
          <cell r="Y574">
            <v>0</v>
          </cell>
          <cell r="Z574">
            <v>0</v>
          </cell>
          <cell r="AA574">
            <v>0</v>
          </cell>
          <cell r="AB574">
            <v>38231</v>
          </cell>
          <cell r="AC574">
            <v>38595</v>
          </cell>
        </row>
        <row r="575">
          <cell r="A575">
            <v>494</v>
          </cell>
          <cell r="B575">
            <v>-1</v>
          </cell>
          <cell r="C575">
            <v>33739</v>
          </cell>
          <cell r="D575" t="str">
            <v>Unknown</v>
          </cell>
          <cell r="E575" t="str">
            <v>SPEER, BRIDGET D</v>
          </cell>
          <cell r="F575">
            <v>0</v>
          </cell>
          <cell r="G575">
            <v>169.08746072381368</v>
          </cell>
          <cell r="H575">
            <v>43.383720930232563</v>
          </cell>
          <cell r="I575">
            <v>212.47118165404623</v>
          </cell>
          <cell r="J575">
            <v>0</v>
          </cell>
          <cell r="K575">
            <v>0</v>
          </cell>
          <cell r="L575">
            <v>0</v>
          </cell>
          <cell r="M575">
            <v>0</v>
          </cell>
          <cell r="N575">
            <v>0</v>
          </cell>
          <cell r="O575">
            <v>0</v>
          </cell>
          <cell r="P575">
            <v>0</v>
          </cell>
          <cell r="Q575">
            <v>0</v>
          </cell>
          <cell r="R575">
            <v>3.64</v>
          </cell>
          <cell r="S575">
            <v>0</v>
          </cell>
          <cell r="T575">
            <v>0</v>
          </cell>
          <cell r="U575">
            <v>0</v>
          </cell>
          <cell r="V575">
            <v>10.201302799859873</v>
          </cell>
          <cell r="W575">
            <v>0</v>
          </cell>
          <cell r="X575">
            <v>0</v>
          </cell>
          <cell r="Y575">
            <v>0</v>
          </cell>
          <cell r="Z575">
            <v>0</v>
          </cell>
          <cell r="AA575">
            <v>0</v>
          </cell>
          <cell r="AB575">
            <v>38231</v>
          </cell>
          <cell r="AC575">
            <v>38595</v>
          </cell>
        </row>
        <row r="576">
          <cell r="A576">
            <v>494</v>
          </cell>
          <cell r="B576">
            <v>-1</v>
          </cell>
          <cell r="C576">
            <v>33689</v>
          </cell>
          <cell r="D576" t="str">
            <v>Unknown</v>
          </cell>
          <cell r="E576" t="str">
            <v>MATHABELA, KELLY HAYWOOD</v>
          </cell>
          <cell r="F576">
            <v>0</v>
          </cell>
          <cell r="G576">
            <v>39.533243704173984</v>
          </cell>
          <cell r="H576">
            <v>11.584743125318992</v>
          </cell>
          <cell r="I576">
            <v>51.117986829492978</v>
          </cell>
          <cell r="J576">
            <v>0</v>
          </cell>
          <cell r="K576">
            <v>0</v>
          </cell>
          <cell r="L576">
            <v>0</v>
          </cell>
          <cell r="M576">
            <v>0</v>
          </cell>
          <cell r="N576">
            <v>0</v>
          </cell>
          <cell r="O576">
            <v>0</v>
          </cell>
          <cell r="P576">
            <v>0</v>
          </cell>
          <cell r="Q576">
            <v>0</v>
          </cell>
          <cell r="R576">
            <v>1</v>
          </cell>
          <cell r="S576">
            <v>0</v>
          </cell>
          <cell r="T576">
            <v>0</v>
          </cell>
          <cell r="U576">
            <v>0</v>
          </cell>
          <cell r="V576">
            <v>2.594267219379816</v>
          </cell>
          <cell r="W576">
            <v>0</v>
          </cell>
          <cell r="X576">
            <v>0</v>
          </cell>
          <cell r="Y576">
            <v>0</v>
          </cell>
          <cell r="Z576">
            <v>0</v>
          </cell>
          <cell r="AA576">
            <v>0</v>
          </cell>
          <cell r="AB576">
            <v>38231</v>
          </cell>
          <cell r="AC576">
            <v>38595</v>
          </cell>
        </row>
        <row r="577">
          <cell r="A577">
            <v>494</v>
          </cell>
          <cell r="B577">
            <v>-1</v>
          </cell>
          <cell r="C577">
            <v>29335</v>
          </cell>
          <cell r="D577" t="str">
            <v>Unknown</v>
          </cell>
          <cell r="E577" t="str">
            <v>KENNEDY, JAMES</v>
          </cell>
          <cell r="F577">
            <v>0</v>
          </cell>
          <cell r="G577">
            <v>289.7319296174702</v>
          </cell>
          <cell r="H577">
            <v>79.707522962853659</v>
          </cell>
          <cell r="I577">
            <v>369.43945258032386</v>
          </cell>
          <cell r="J577">
            <v>0</v>
          </cell>
          <cell r="K577">
            <v>0</v>
          </cell>
          <cell r="L577">
            <v>0</v>
          </cell>
          <cell r="M577">
            <v>0</v>
          </cell>
          <cell r="N577">
            <v>0</v>
          </cell>
          <cell r="O577">
            <v>0</v>
          </cell>
          <cell r="P577">
            <v>0</v>
          </cell>
          <cell r="Q577">
            <v>0</v>
          </cell>
          <cell r="R577">
            <v>4.33</v>
          </cell>
          <cell r="S577">
            <v>0</v>
          </cell>
          <cell r="T577">
            <v>0</v>
          </cell>
          <cell r="U577">
            <v>0</v>
          </cell>
          <cell r="V577">
            <v>16.611463838577592</v>
          </cell>
          <cell r="W577">
            <v>0</v>
          </cell>
          <cell r="X577">
            <v>0</v>
          </cell>
          <cell r="Y577">
            <v>0</v>
          </cell>
          <cell r="Z577">
            <v>0</v>
          </cell>
          <cell r="AA577">
            <v>0</v>
          </cell>
          <cell r="AB577">
            <v>38231</v>
          </cell>
          <cell r="AC577">
            <v>38595</v>
          </cell>
        </row>
        <row r="578">
          <cell r="A578">
            <v>494</v>
          </cell>
          <cell r="B578">
            <v>-1</v>
          </cell>
          <cell r="C578">
            <v>33654</v>
          </cell>
          <cell r="D578" t="str">
            <v>Unknown</v>
          </cell>
          <cell r="E578" t="str">
            <v>PELOQUEN, JENNY L DO</v>
          </cell>
          <cell r="F578">
            <v>0</v>
          </cell>
          <cell r="G578">
            <v>531.6302034084656</v>
          </cell>
          <cell r="H578">
            <v>87.258725490195971</v>
          </cell>
          <cell r="I578">
            <v>618.88892889866156</v>
          </cell>
          <cell r="J578">
            <v>0</v>
          </cell>
          <cell r="K578">
            <v>0</v>
          </cell>
          <cell r="L578">
            <v>0</v>
          </cell>
          <cell r="M578">
            <v>0</v>
          </cell>
          <cell r="N578">
            <v>0</v>
          </cell>
          <cell r="O578">
            <v>0</v>
          </cell>
          <cell r="P578">
            <v>0</v>
          </cell>
          <cell r="Q578">
            <v>0</v>
          </cell>
          <cell r="R578">
            <v>3.76</v>
          </cell>
          <cell r="S578">
            <v>0</v>
          </cell>
          <cell r="T578">
            <v>0</v>
          </cell>
          <cell r="U578">
            <v>0</v>
          </cell>
          <cell r="V578">
            <v>8.9573059923034517</v>
          </cell>
          <cell r="W578">
            <v>0</v>
          </cell>
          <cell r="X578">
            <v>0</v>
          </cell>
          <cell r="Y578">
            <v>0</v>
          </cell>
          <cell r="Z578">
            <v>0</v>
          </cell>
          <cell r="AA578">
            <v>0</v>
          </cell>
          <cell r="AB578">
            <v>38231</v>
          </cell>
          <cell r="AC578">
            <v>38595</v>
          </cell>
        </row>
        <row r="579">
          <cell r="A579">
            <v>494</v>
          </cell>
          <cell r="B579">
            <v>-1</v>
          </cell>
          <cell r="C579">
            <v>5460</v>
          </cell>
          <cell r="D579" t="str">
            <v>Unknown</v>
          </cell>
          <cell r="E579" t="str">
            <v>IAGUESSA, MARION</v>
          </cell>
          <cell r="F579">
            <v>0</v>
          </cell>
          <cell r="G579">
            <v>0</v>
          </cell>
          <cell r="H579">
            <v>0</v>
          </cell>
          <cell r="I579">
            <v>0</v>
          </cell>
          <cell r="J579">
            <v>0</v>
          </cell>
          <cell r="K579">
            <v>0</v>
          </cell>
          <cell r="L579">
            <v>0</v>
          </cell>
          <cell r="M579">
            <v>0</v>
          </cell>
          <cell r="N579">
            <v>0</v>
          </cell>
          <cell r="O579">
            <v>0</v>
          </cell>
          <cell r="P579">
            <v>0</v>
          </cell>
          <cell r="Q579">
            <v>0</v>
          </cell>
          <cell r="R579">
            <v>19.25</v>
          </cell>
          <cell r="S579">
            <v>0</v>
          </cell>
          <cell r="T579">
            <v>0</v>
          </cell>
          <cell r="U579">
            <v>0</v>
          </cell>
          <cell r="V579">
            <v>0</v>
          </cell>
          <cell r="W579">
            <v>0</v>
          </cell>
          <cell r="X579">
            <v>0</v>
          </cell>
          <cell r="Y579">
            <v>0</v>
          </cell>
          <cell r="Z579">
            <v>0</v>
          </cell>
          <cell r="AA579">
            <v>0</v>
          </cell>
          <cell r="AB579">
            <v>38231</v>
          </cell>
          <cell r="AC579">
            <v>38595</v>
          </cell>
        </row>
        <row r="580">
          <cell r="A580">
            <v>494</v>
          </cell>
          <cell r="B580">
            <v>-1</v>
          </cell>
          <cell r="C580">
            <v>33640</v>
          </cell>
          <cell r="D580" t="str">
            <v>Unknown</v>
          </cell>
          <cell r="E580" t="str">
            <v>YOUNG, QIANA</v>
          </cell>
          <cell r="F580">
            <v>0</v>
          </cell>
          <cell r="G580">
            <v>68.651522303516572</v>
          </cell>
          <cell r="H580">
            <v>19.15425615608526</v>
          </cell>
          <cell r="I580">
            <v>87.805778459601839</v>
          </cell>
          <cell r="J580">
            <v>0</v>
          </cell>
          <cell r="K580">
            <v>0</v>
          </cell>
          <cell r="L580">
            <v>0</v>
          </cell>
          <cell r="M580">
            <v>0</v>
          </cell>
          <cell r="N580">
            <v>0</v>
          </cell>
          <cell r="O580">
            <v>0</v>
          </cell>
          <cell r="P580">
            <v>0</v>
          </cell>
          <cell r="Q580">
            <v>0</v>
          </cell>
          <cell r="R580">
            <v>1.75</v>
          </cell>
          <cell r="S580">
            <v>0</v>
          </cell>
          <cell r="T580">
            <v>0</v>
          </cell>
          <cell r="U580">
            <v>0</v>
          </cell>
          <cell r="V580">
            <v>4.0850460231295678</v>
          </cell>
          <cell r="W580">
            <v>0</v>
          </cell>
          <cell r="X580">
            <v>0</v>
          </cell>
          <cell r="Y580">
            <v>0</v>
          </cell>
          <cell r="Z580">
            <v>0</v>
          </cell>
          <cell r="AA580">
            <v>0</v>
          </cell>
          <cell r="AB580">
            <v>38231</v>
          </cell>
          <cell r="AC580">
            <v>38595</v>
          </cell>
        </row>
        <row r="581">
          <cell r="A581">
            <v>494</v>
          </cell>
          <cell r="B581">
            <v>-1</v>
          </cell>
          <cell r="C581">
            <v>33634</v>
          </cell>
          <cell r="D581" t="str">
            <v>Unknown</v>
          </cell>
          <cell r="E581" t="str">
            <v>REYNOLDS, JOHN H</v>
          </cell>
          <cell r="F581">
            <v>0</v>
          </cell>
          <cell r="G581">
            <v>245.49719016989101</v>
          </cell>
          <cell r="H581">
            <v>69.973575567121685</v>
          </cell>
          <cell r="I581">
            <v>315.4707657370127</v>
          </cell>
          <cell r="J581">
            <v>0</v>
          </cell>
          <cell r="K581">
            <v>0</v>
          </cell>
          <cell r="L581">
            <v>0</v>
          </cell>
          <cell r="M581">
            <v>0</v>
          </cell>
          <cell r="N581">
            <v>0</v>
          </cell>
          <cell r="O581">
            <v>0</v>
          </cell>
          <cell r="P581">
            <v>0</v>
          </cell>
          <cell r="Q581">
            <v>0</v>
          </cell>
          <cell r="R581">
            <v>5.98</v>
          </cell>
          <cell r="S581">
            <v>0</v>
          </cell>
          <cell r="T581">
            <v>0</v>
          </cell>
          <cell r="U581">
            <v>0</v>
          </cell>
          <cell r="V581">
            <v>15.268590768928608</v>
          </cell>
          <cell r="W581">
            <v>0</v>
          </cell>
          <cell r="X581">
            <v>0</v>
          </cell>
          <cell r="Y581">
            <v>0</v>
          </cell>
          <cell r="Z581">
            <v>0</v>
          </cell>
          <cell r="AA581">
            <v>0</v>
          </cell>
          <cell r="AB581">
            <v>38231</v>
          </cell>
          <cell r="AC581">
            <v>38595</v>
          </cell>
        </row>
        <row r="582">
          <cell r="A582">
            <v>494</v>
          </cell>
          <cell r="B582">
            <v>-1</v>
          </cell>
          <cell r="C582">
            <v>33317</v>
          </cell>
          <cell r="D582" t="str">
            <v>Unknown</v>
          </cell>
          <cell r="E582" t="str">
            <v>BOYD, DEBRA</v>
          </cell>
          <cell r="F582">
            <v>0</v>
          </cell>
          <cell r="G582">
            <v>66.673696471814367</v>
          </cell>
          <cell r="H582">
            <v>17.121739263709653</v>
          </cell>
          <cell r="I582">
            <v>83.795435735524023</v>
          </cell>
          <cell r="J582">
            <v>0</v>
          </cell>
          <cell r="K582">
            <v>0</v>
          </cell>
          <cell r="L582">
            <v>0</v>
          </cell>
          <cell r="M582">
            <v>0</v>
          </cell>
          <cell r="N582">
            <v>0</v>
          </cell>
          <cell r="O582">
            <v>0</v>
          </cell>
          <cell r="P582">
            <v>0</v>
          </cell>
          <cell r="Q582">
            <v>0</v>
          </cell>
          <cell r="R582">
            <v>0.5</v>
          </cell>
          <cell r="S582">
            <v>0</v>
          </cell>
          <cell r="T582">
            <v>0</v>
          </cell>
          <cell r="U582">
            <v>0</v>
          </cell>
          <cell r="V582">
            <v>3.1879361186892679</v>
          </cell>
          <cell r="W582">
            <v>0</v>
          </cell>
          <cell r="X582">
            <v>0</v>
          </cell>
          <cell r="Y582">
            <v>0</v>
          </cell>
          <cell r="Z582">
            <v>0</v>
          </cell>
          <cell r="AA582">
            <v>0</v>
          </cell>
          <cell r="AB582">
            <v>38231</v>
          </cell>
          <cell r="AC582">
            <v>38595</v>
          </cell>
        </row>
        <row r="583">
          <cell r="A583">
            <v>494</v>
          </cell>
          <cell r="B583">
            <v>-1</v>
          </cell>
          <cell r="C583">
            <v>33312</v>
          </cell>
          <cell r="D583" t="str">
            <v>Unknown</v>
          </cell>
          <cell r="E583" t="str">
            <v>SOFINOWSKI, RICHARD MD</v>
          </cell>
          <cell r="F583">
            <v>0</v>
          </cell>
          <cell r="G583">
            <v>1273.3831445166484</v>
          </cell>
          <cell r="H583">
            <v>187.0951851745356</v>
          </cell>
          <cell r="I583">
            <v>1460.4783296911839</v>
          </cell>
          <cell r="J583">
            <v>0</v>
          </cell>
          <cell r="K583">
            <v>0</v>
          </cell>
          <cell r="L583">
            <v>0</v>
          </cell>
          <cell r="M583">
            <v>0</v>
          </cell>
          <cell r="N583">
            <v>0</v>
          </cell>
          <cell r="O583">
            <v>0</v>
          </cell>
          <cell r="P583">
            <v>0</v>
          </cell>
          <cell r="Q583">
            <v>0</v>
          </cell>
          <cell r="R583">
            <v>5.41</v>
          </cell>
          <cell r="S583">
            <v>0</v>
          </cell>
          <cell r="T583">
            <v>0</v>
          </cell>
          <cell r="U583">
            <v>0</v>
          </cell>
          <cell r="V583">
            <v>19.323769276554142</v>
          </cell>
          <cell r="W583">
            <v>0</v>
          </cell>
          <cell r="X583">
            <v>0</v>
          </cell>
          <cell r="Y583">
            <v>0</v>
          </cell>
          <cell r="Z583">
            <v>0</v>
          </cell>
          <cell r="AA583">
            <v>0</v>
          </cell>
          <cell r="AB583">
            <v>38231</v>
          </cell>
          <cell r="AC583">
            <v>38595</v>
          </cell>
        </row>
        <row r="584">
          <cell r="A584">
            <v>494</v>
          </cell>
          <cell r="B584">
            <v>-1</v>
          </cell>
          <cell r="C584">
            <v>33191</v>
          </cell>
          <cell r="D584" t="str">
            <v>Unknown</v>
          </cell>
          <cell r="E584" t="str">
            <v>MARTINEZ, MARLYN</v>
          </cell>
          <cell r="F584">
            <v>0</v>
          </cell>
          <cell r="G584">
            <v>230.85741515960484</v>
          </cell>
          <cell r="H584">
            <v>64.13130135349904</v>
          </cell>
          <cell r="I584">
            <v>294.9887165131039</v>
          </cell>
          <cell r="J584">
            <v>0</v>
          </cell>
          <cell r="K584">
            <v>0</v>
          </cell>
          <cell r="L584">
            <v>0</v>
          </cell>
          <cell r="M584">
            <v>0</v>
          </cell>
          <cell r="N584">
            <v>0</v>
          </cell>
          <cell r="O584">
            <v>0</v>
          </cell>
          <cell r="P584">
            <v>0</v>
          </cell>
          <cell r="Q584">
            <v>0</v>
          </cell>
          <cell r="R584">
            <v>6.25</v>
          </cell>
          <cell r="S584">
            <v>0</v>
          </cell>
          <cell r="T584">
            <v>0</v>
          </cell>
          <cell r="U584">
            <v>0</v>
          </cell>
          <cell r="V584">
            <v>13.494094022998057</v>
          </cell>
          <cell r="W584">
            <v>0</v>
          </cell>
          <cell r="X584">
            <v>0</v>
          </cell>
          <cell r="Y584">
            <v>0</v>
          </cell>
          <cell r="Z584">
            <v>0</v>
          </cell>
          <cell r="AA584">
            <v>0</v>
          </cell>
          <cell r="AB584">
            <v>38231</v>
          </cell>
          <cell r="AC584">
            <v>38595</v>
          </cell>
        </row>
        <row r="585">
          <cell r="A585">
            <v>494</v>
          </cell>
          <cell r="B585">
            <v>-1</v>
          </cell>
          <cell r="C585">
            <v>31764</v>
          </cell>
          <cell r="D585" t="str">
            <v>Unknown</v>
          </cell>
          <cell r="E585" t="str">
            <v>BROADAWAY, KELLEY</v>
          </cell>
          <cell r="F585">
            <v>0</v>
          </cell>
          <cell r="G585">
            <v>60.155756396928133</v>
          </cell>
          <cell r="H585">
            <v>17.074281498373519</v>
          </cell>
          <cell r="I585">
            <v>77.230037895301649</v>
          </cell>
          <cell r="J585">
            <v>0</v>
          </cell>
          <cell r="K585">
            <v>0</v>
          </cell>
          <cell r="L585">
            <v>0</v>
          </cell>
          <cell r="M585">
            <v>0</v>
          </cell>
          <cell r="N585">
            <v>0</v>
          </cell>
          <cell r="O585">
            <v>0</v>
          </cell>
          <cell r="P585">
            <v>0</v>
          </cell>
          <cell r="Q585">
            <v>0</v>
          </cell>
          <cell r="R585">
            <v>1</v>
          </cell>
          <cell r="S585">
            <v>0</v>
          </cell>
          <cell r="T585">
            <v>0</v>
          </cell>
          <cell r="U585">
            <v>0</v>
          </cell>
          <cell r="V585">
            <v>3.4877105201381666</v>
          </cell>
          <cell r="W585">
            <v>0</v>
          </cell>
          <cell r="X585">
            <v>0</v>
          </cell>
          <cell r="Y585">
            <v>0</v>
          </cell>
          <cell r="Z585">
            <v>0</v>
          </cell>
          <cell r="AA585">
            <v>0</v>
          </cell>
          <cell r="AB585">
            <v>38231</v>
          </cell>
          <cell r="AC585">
            <v>38595</v>
          </cell>
        </row>
        <row r="586">
          <cell r="A586">
            <v>494</v>
          </cell>
          <cell r="B586">
            <v>-1</v>
          </cell>
          <cell r="C586">
            <v>28428</v>
          </cell>
          <cell r="D586" t="str">
            <v>Unknown</v>
          </cell>
          <cell r="E586" t="str">
            <v>HILL, CHARLES M.</v>
          </cell>
          <cell r="F586">
            <v>0</v>
          </cell>
          <cell r="G586">
            <v>547.08643070944697</v>
          </cell>
          <cell r="H586">
            <v>150.36538360552433</v>
          </cell>
          <cell r="I586">
            <v>697.45181431497133</v>
          </cell>
          <cell r="J586">
            <v>0</v>
          </cell>
          <cell r="K586">
            <v>0</v>
          </cell>
          <cell r="L586">
            <v>0</v>
          </cell>
          <cell r="M586">
            <v>0</v>
          </cell>
          <cell r="N586">
            <v>0</v>
          </cell>
          <cell r="O586">
            <v>0</v>
          </cell>
          <cell r="P586">
            <v>0</v>
          </cell>
          <cell r="Q586">
            <v>0</v>
          </cell>
          <cell r="R586">
            <v>15.5</v>
          </cell>
          <cell r="S586">
            <v>0</v>
          </cell>
          <cell r="T586">
            <v>0</v>
          </cell>
          <cell r="U586">
            <v>0</v>
          </cell>
          <cell r="V586">
            <v>33.860238775403033</v>
          </cell>
          <cell r="W586">
            <v>0</v>
          </cell>
          <cell r="X586">
            <v>0</v>
          </cell>
          <cell r="Y586">
            <v>0</v>
          </cell>
          <cell r="Z586">
            <v>0</v>
          </cell>
          <cell r="AA586">
            <v>0</v>
          </cell>
          <cell r="AB586">
            <v>38231</v>
          </cell>
          <cell r="AC586">
            <v>38595</v>
          </cell>
        </row>
        <row r="587">
          <cell r="A587">
            <v>494</v>
          </cell>
          <cell r="B587">
            <v>-1</v>
          </cell>
          <cell r="C587">
            <v>26077</v>
          </cell>
          <cell r="D587" t="str">
            <v>Unknown</v>
          </cell>
          <cell r="E587" t="str">
            <v>PALMER-ARIZOLA, MELODY</v>
          </cell>
          <cell r="F587">
            <v>0</v>
          </cell>
          <cell r="G587">
            <v>25.916051985253187</v>
          </cell>
          <cell r="H587">
            <v>6.6036280608662832</v>
          </cell>
          <cell r="I587">
            <v>32.519680046119468</v>
          </cell>
          <cell r="J587">
            <v>0</v>
          </cell>
          <cell r="K587">
            <v>0</v>
          </cell>
          <cell r="L587">
            <v>0</v>
          </cell>
          <cell r="M587">
            <v>0</v>
          </cell>
          <cell r="N587">
            <v>0</v>
          </cell>
          <cell r="O587">
            <v>0</v>
          </cell>
          <cell r="P587">
            <v>0</v>
          </cell>
          <cell r="Q587">
            <v>0</v>
          </cell>
          <cell r="R587">
            <v>4.62</v>
          </cell>
          <cell r="S587">
            <v>0</v>
          </cell>
          <cell r="T587">
            <v>0</v>
          </cell>
          <cell r="U587">
            <v>0</v>
          </cell>
          <cell r="V587">
            <v>1.1228653661656538</v>
          </cell>
          <cell r="W587">
            <v>0</v>
          </cell>
          <cell r="X587">
            <v>0</v>
          </cell>
          <cell r="Y587">
            <v>0</v>
          </cell>
          <cell r="Z587">
            <v>0</v>
          </cell>
          <cell r="AA587">
            <v>0</v>
          </cell>
          <cell r="AB587">
            <v>38231</v>
          </cell>
          <cell r="AC587">
            <v>38595</v>
          </cell>
        </row>
        <row r="588">
          <cell r="A588">
            <v>494</v>
          </cell>
          <cell r="B588">
            <v>-1</v>
          </cell>
          <cell r="C588">
            <v>21490</v>
          </cell>
          <cell r="D588" t="str">
            <v>Unknown</v>
          </cell>
          <cell r="E588" t="str">
            <v>VERDIN, DIANA</v>
          </cell>
          <cell r="F588">
            <v>0</v>
          </cell>
          <cell r="G588">
            <v>23.12746979517447</v>
          </cell>
          <cell r="H588">
            <v>6.2825614657638411</v>
          </cell>
          <cell r="I588">
            <v>29.410031260938311</v>
          </cell>
          <cell r="J588">
            <v>0</v>
          </cell>
          <cell r="K588">
            <v>0</v>
          </cell>
          <cell r="L588">
            <v>0</v>
          </cell>
          <cell r="M588">
            <v>0</v>
          </cell>
          <cell r="N588">
            <v>0</v>
          </cell>
          <cell r="O588">
            <v>0</v>
          </cell>
          <cell r="P588">
            <v>0</v>
          </cell>
          <cell r="Q588">
            <v>0</v>
          </cell>
          <cell r="R588">
            <v>0.5</v>
          </cell>
          <cell r="S588">
            <v>0</v>
          </cell>
          <cell r="T588">
            <v>0</v>
          </cell>
          <cell r="U588">
            <v>0</v>
          </cell>
          <cell r="V588">
            <v>1.2552659593728499</v>
          </cell>
          <cell r="W588">
            <v>0</v>
          </cell>
          <cell r="X588">
            <v>0</v>
          </cell>
          <cell r="Y588">
            <v>0</v>
          </cell>
          <cell r="Z588">
            <v>0</v>
          </cell>
          <cell r="AA588">
            <v>0</v>
          </cell>
          <cell r="AB588">
            <v>38231</v>
          </cell>
          <cell r="AC588">
            <v>38595</v>
          </cell>
        </row>
        <row r="589">
          <cell r="A589">
            <v>494</v>
          </cell>
          <cell r="B589">
            <v>-1</v>
          </cell>
          <cell r="C589">
            <v>33687</v>
          </cell>
          <cell r="D589" t="str">
            <v>Unknown</v>
          </cell>
          <cell r="E589" t="str">
            <v>VAZQUEZ, ANA B</v>
          </cell>
          <cell r="F589">
            <v>0</v>
          </cell>
          <cell r="G589">
            <v>0</v>
          </cell>
          <cell r="H589">
            <v>0</v>
          </cell>
          <cell r="I589">
            <v>0</v>
          </cell>
          <cell r="J589">
            <v>0</v>
          </cell>
          <cell r="K589">
            <v>0</v>
          </cell>
          <cell r="L589">
            <v>0</v>
          </cell>
          <cell r="M589">
            <v>0</v>
          </cell>
          <cell r="N589">
            <v>0</v>
          </cell>
          <cell r="O589">
            <v>0</v>
          </cell>
          <cell r="P589">
            <v>0</v>
          </cell>
          <cell r="Q589">
            <v>0</v>
          </cell>
          <cell r="R589">
            <v>87.2</v>
          </cell>
          <cell r="S589">
            <v>0</v>
          </cell>
          <cell r="T589">
            <v>0</v>
          </cell>
          <cell r="U589">
            <v>0</v>
          </cell>
          <cell r="V589">
            <v>0</v>
          </cell>
          <cell r="W589">
            <v>0</v>
          </cell>
          <cell r="X589">
            <v>0</v>
          </cell>
          <cell r="Y589">
            <v>0</v>
          </cell>
          <cell r="Z589">
            <v>0</v>
          </cell>
          <cell r="AA589">
            <v>0</v>
          </cell>
          <cell r="AB589">
            <v>38231</v>
          </cell>
          <cell r="AC589">
            <v>38595</v>
          </cell>
        </row>
        <row r="590">
          <cell r="A590">
            <v>742</v>
          </cell>
          <cell r="B590">
            <v>9909</v>
          </cell>
          <cell r="C590">
            <v>33832</v>
          </cell>
          <cell r="D590" t="str">
            <v>RLF SPEECH THERAPIST</v>
          </cell>
          <cell r="E590" t="str">
            <v>MCGRATH, CASSANDRA B</v>
          </cell>
          <cell r="F590">
            <v>0.75</v>
          </cell>
          <cell r="G590">
            <v>2450</v>
          </cell>
          <cell r="H590">
            <v>238.91</v>
          </cell>
          <cell r="I590">
            <v>2688.91</v>
          </cell>
          <cell r="J590">
            <v>0</v>
          </cell>
          <cell r="K590">
            <v>0</v>
          </cell>
          <cell r="L590">
            <v>0</v>
          </cell>
          <cell r="M590">
            <v>0</v>
          </cell>
          <cell r="N590">
            <v>0</v>
          </cell>
          <cell r="O590">
            <v>0</v>
          </cell>
          <cell r="P590">
            <v>0</v>
          </cell>
          <cell r="R590">
            <v>74.66</v>
          </cell>
          <cell r="S590">
            <v>0</v>
          </cell>
          <cell r="T590">
            <v>0</v>
          </cell>
          <cell r="U590">
            <v>0</v>
          </cell>
          <cell r="V590">
            <v>70</v>
          </cell>
          <cell r="X590">
            <v>0</v>
          </cell>
          <cell r="Y590">
            <v>0</v>
          </cell>
          <cell r="Z590">
            <v>0</v>
          </cell>
          <cell r="AA590">
            <v>0</v>
          </cell>
          <cell r="AB590">
            <v>38231</v>
          </cell>
          <cell r="AC590">
            <v>38595</v>
          </cell>
        </row>
        <row r="591">
          <cell r="A591">
            <v>742</v>
          </cell>
          <cell r="B591">
            <v>4521</v>
          </cell>
          <cell r="C591">
            <v>32831</v>
          </cell>
          <cell r="D591" t="str">
            <v>SPEECH THERAPIST</v>
          </cell>
          <cell r="E591" t="str">
            <v>JONES, SHERYL W.</v>
          </cell>
          <cell r="F591">
            <v>1</v>
          </cell>
          <cell r="G591">
            <v>29582.76</v>
          </cell>
          <cell r="H591">
            <v>12374.55</v>
          </cell>
          <cell r="I591">
            <v>41957.31</v>
          </cell>
          <cell r="J591">
            <v>0</v>
          </cell>
          <cell r="K591">
            <v>0</v>
          </cell>
          <cell r="L591">
            <v>0</v>
          </cell>
          <cell r="M591">
            <v>0</v>
          </cell>
          <cell r="N591">
            <v>0</v>
          </cell>
          <cell r="O591">
            <v>0</v>
          </cell>
          <cell r="P591">
            <v>0</v>
          </cell>
          <cell r="R591">
            <v>550.79</v>
          </cell>
          <cell r="S591">
            <v>0</v>
          </cell>
          <cell r="T591">
            <v>0</v>
          </cell>
          <cell r="U591">
            <v>0</v>
          </cell>
          <cell r="V591">
            <v>1880.8492000000001</v>
          </cell>
          <cell r="X591">
            <v>0</v>
          </cell>
          <cell r="Y591">
            <v>0</v>
          </cell>
          <cell r="Z591">
            <v>0</v>
          </cell>
          <cell r="AA591">
            <v>0</v>
          </cell>
          <cell r="AB591">
            <v>38231</v>
          </cell>
          <cell r="AC591">
            <v>38595</v>
          </cell>
        </row>
        <row r="592">
          <cell r="A592">
            <v>742</v>
          </cell>
          <cell r="B592">
            <v>4536</v>
          </cell>
          <cell r="C592">
            <v>7684</v>
          </cell>
          <cell r="D592" t="str">
            <v>EIS MENTOR/SPVR</v>
          </cell>
          <cell r="E592" t="str">
            <v>REYNOLDS, BECKY S.</v>
          </cell>
          <cell r="F592">
            <v>1</v>
          </cell>
          <cell r="G592">
            <v>28716.26</v>
          </cell>
          <cell r="H592">
            <v>10683.74</v>
          </cell>
          <cell r="I592">
            <v>39400</v>
          </cell>
          <cell r="J592">
            <v>0</v>
          </cell>
          <cell r="K592">
            <v>0</v>
          </cell>
          <cell r="L592">
            <v>0</v>
          </cell>
          <cell r="M592">
            <v>0</v>
          </cell>
          <cell r="N592">
            <v>0</v>
          </cell>
          <cell r="O592">
            <v>0</v>
          </cell>
          <cell r="P592">
            <v>0</v>
          </cell>
          <cell r="R592">
            <v>899.030000000001</v>
          </cell>
          <cell r="S592">
            <v>0</v>
          </cell>
          <cell r="T592">
            <v>0</v>
          </cell>
          <cell r="U592">
            <v>0</v>
          </cell>
          <cell r="V592">
            <v>2080.0007999999998</v>
          </cell>
          <cell r="X592">
            <v>0</v>
          </cell>
          <cell r="Y592">
            <v>0</v>
          </cell>
          <cell r="Z592">
            <v>0</v>
          </cell>
          <cell r="AA592">
            <v>0</v>
          </cell>
          <cell r="AB592">
            <v>38231</v>
          </cell>
          <cell r="AC592">
            <v>38595</v>
          </cell>
        </row>
        <row r="593">
          <cell r="A593">
            <v>742</v>
          </cell>
          <cell r="B593">
            <v>4520</v>
          </cell>
          <cell r="C593">
            <v>33620</v>
          </cell>
          <cell r="D593" t="str">
            <v>OCC THERAPIST</v>
          </cell>
          <cell r="E593" t="str">
            <v>ZOHBA, TONYA</v>
          </cell>
          <cell r="F593">
            <v>1</v>
          </cell>
          <cell r="G593">
            <v>32441.09</v>
          </cell>
          <cell r="H593">
            <v>8738.64</v>
          </cell>
          <cell r="I593">
            <v>41179.730000000003</v>
          </cell>
          <cell r="J593">
            <v>0</v>
          </cell>
          <cell r="K593">
            <v>0</v>
          </cell>
          <cell r="L593">
            <v>0</v>
          </cell>
          <cell r="M593">
            <v>0</v>
          </cell>
          <cell r="N593">
            <v>0</v>
          </cell>
          <cell r="O593">
            <v>0</v>
          </cell>
          <cell r="P593">
            <v>0</v>
          </cell>
          <cell r="R593">
            <v>461.32</v>
          </cell>
          <cell r="S593">
            <v>0</v>
          </cell>
          <cell r="T593">
            <v>0</v>
          </cell>
          <cell r="U593">
            <v>0</v>
          </cell>
          <cell r="V593">
            <v>1666.3643</v>
          </cell>
          <cell r="X593">
            <v>0</v>
          </cell>
          <cell r="Y593">
            <v>0</v>
          </cell>
          <cell r="Z593">
            <v>0</v>
          </cell>
          <cell r="AA593">
            <v>0</v>
          </cell>
          <cell r="AB593">
            <v>38231</v>
          </cell>
          <cell r="AC593">
            <v>38595</v>
          </cell>
        </row>
        <row r="594">
          <cell r="A594">
            <v>742</v>
          </cell>
          <cell r="B594">
            <v>4528</v>
          </cell>
          <cell r="C594">
            <v>33438</v>
          </cell>
          <cell r="D594" t="str">
            <v>EIS, EL, BIL</v>
          </cell>
          <cell r="E594" t="str">
            <v>ALAS, CHRISTOPHER</v>
          </cell>
          <cell r="F594">
            <v>1</v>
          </cell>
          <cell r="G594">
            <v>30117.59</v>
          </cell>
          <cell r="H594">
            <v>8872.61</v>
          </cell>
          <cell r="I594">
            <v>38990.199999999997</v>
          </cell>
          <cell r="J594">
            <v>0</v>
          </cell>
          <cell r="K594">
            <v>0</v>
          </cell>
          <cell r="L594">
            <v>0</v>
          </cell>
          <cell r="M594">
            <v>0</v>
          </cell>
          <cell r="N594">
            <v>0</v>
          </cell>
          <cell r="O594">
            <v>0</v>
          </cell>
          <cell r="P594">
            <v>0</v>
          </cell>
          <cell r="R594">
            <v>524.4</v>
          </cell>
          <cell r="S594">
            <v>0</v>
          </cell>
          <cell r="T594">
            <v>0</v>
          </cell>
          <cell r="U594">
            <v>0</v>
          </cell>
          <cell r="V594">
            <v>2080.0007999999998</v>
          </cell>
          <cell r="X594">
            <v>0</v>
          </cell>
          <cell r="Y594">
            <v>0</v>
          </cell>
          <cell r="Z594">
            <v>0</v>
          </cell>
          <cell r="AA594">
            <v>0</v>
          </cell>
          <cell r="AB594">
            <v>38231</v>
          </cell>
          <cell r="AC594">
            <v>38595</v>
          </cell>
        </row>
        <row r="595">
          <cell r="A595">
            <v>742</v>
          </cell>
          <cell r="B595">
            <v>4545</v>
          </cell>
          <cell r="C595">
            <v>33828</v>
          </cell>
          <cell r="D595" t="str">
            <v>EIS, EL</v>
          </cell>
          <cell r="E595" t="str">
            <v>MCNAMARA, MEGAN A</v>
          </cell>
          <cell r="F595">
            <v>1</v>
          </cell>
          <cell r="G595">
            <v>9588.8700000000008</v>
          </cell>
          <cell r="H595">
            <v>1311.23</v>
          </cell>
          <cell r="I595">
            <v>10900.1</v>
          </cell>
          <cell r="J595">
            <v>0</v>
          </cell>
          <cell r="K595">
            <v>0</v>
          </cell>
          <cell r="L595">
            <v>0</v>
          </cell>
          <cell r="M595">
            <v>0</v>
          </cell>
          <cell r="N595">
            <v>0</v>
          </cell>
          <cell r="O595">
            <v>0</v>
          </cell>
          <cell r="P595">
            <v>0</v>
          </cell>
          <cell r="R595">
            <v>159.97</v>
          </cell>
          <cell r="S595">
            <v>0</v>
          </cell>
          <cell r="T595">
            <v>0</v>
          </cell>
          <cell r="U595">
            <v>0</v>
          </cell>
          <cell r="V595">
            <v>693.33360000000005</v>
          </cell>
          <cell r="X595">
            <v>0</v>
          </cell>
          <cell r="Y595">
            <v>0</v>
          </cell>
          <cell r="Z595">
            <v>0</v>
          </cell>
          <cell r="AA595">
            <v>0</v>
          </cell>
          <cell r="AB595">
            <v>38231</v>
          </cell>
          <cell r="AC595">
            <v>38595</v>
          </cell>
        </row>
        <row r="596">
          <cell r="A596">
            <v>742</v>
          </cell>
          <cell r="B596">
            <v>5950</v>
          </cell>
          <cell r="C596">
            <v>33295</v>
          </cell>
          <cell r="D596" t="str">
            <v>EIS, FQ</v>
          </cell>
          <cell r="E596" t="str">
            <v>WINTERS, TANYA</v>
          </cell>
          <cell r="F596">
            <v>1</v>
          </cell>
          <cell r="G596">
            <v>28146.05</v>
          </cell>
          <cell r="H596">
            <v>4226.68</v>
          </cell>
          <cell r="I596">
            <v>32372.73</v>
          </cell>
          <cell r="J596">
            <v>0</v>
          </cell>
          <cell r="K596">
            <v>0</v>
          </cell>
          <cell r="L596">
            <v>0</v>
          </cell>
          <cell r="M596">
            <v>0</v>
          </cell>
          <cell r="N596">
            <v>0</v>
          </cell>
          <cell r="O596">
            <v>0</v>
          </cell>
          <cell r="P596">
            <v>0</v>
          </cell>
          <cell r="R596">
            <v>400.35</v>
          </cell>
          <cell r="S596">
            <v>0</v>
          </cell>
          <cell r="T596">
            <v>0</v>
          </cell>
          <cell r="U596">
            <v>0</v>
          </cell>
          <cell r="V596">
            <v>2073.0007999999998</v>
          </cell>
          <cell r="X596">
            <v>0</v>
          </cell>
          <cell r="Y596">
            <v>0</v>
          </cell>
          <cell r="Z596">
            <v>0</v>
          </cell>
          <cell r="AA596">
            <v>0</v>
          </cell>
          <cell r="AB596">
            <v>38231</v>
          </cell>
          <cell r="AC596">
            <v>38595</v>
          </cell>
        </row>
        <row r="597">
          <cell r="A597">
            <v>742</v>
          </cell>
          <cell r="B597">
            <v>4495</v>
          </cell>
          <cell r="C597">
            <v>33250</v>
          </cell>
          <cell r="D597" t="str">
            <v>SUPR ECI PROG DIR</v>
          </cell>
          <cell r="E597" t="str">
            <v>RUDDY, LAURIE</v>
          </cell>
          <cell r="F597">
            <v>1</v>
          </cell>
          <cell r="G597">
            <v>16.954410546380561</v>
          </cell>
          <cell r="H597">
            <v>4.1494851828903148</v>
          </cell>
          <cell r="I597">
            <v>21.103895729270874</v>
          </cell>
          <cell r="J597">
            <v>0</v>
          </cell>
          <cell r="K597">
            <v>0</v>
          </cell>
          <cell r="L597">
            <v>0</v>
          </cell>
          <cell r="M597">
            <v>0</v>
          </cell>
          <cell r="N597">
            <v>0</v>
          </cell>
          <cell r="O597">
            <v>0</v>
          </cell>
          <cell r="P597">
            <v>0</v>
          </cell>
          <cell r="R597">
            <v>0.75</v>
          </cell>
          <cell r="S597">
            <v>0</v>
          </cell>
          <cell r="T597">
            <v>0</v>
          </cell>
          <cell r="U597">
            <v>0</v>
          </cell>
          <cell r="V597">
            <v>0.75</v>
          </cell>
          <cell r="X597">
            <v>0</v>
          </cell>
          <cell r="Y597">
            <v>0</v>
          </cell>
          <cell r="Z597">
            <v>0</v>
          </cell>
          <cell r="AA597">
            <v>0</v>
          </cell>
          <cell r="AB597">
            <v>38231</v>
          </cell>
          <cell r="AC597">
            <v>38595</v>
          </cell>
        </row>
        <row r="598">
          <cell r="A598">
            <v>742</v>
          </cell>
          <cell r="B598">
            <v>4533</v>
          </cell>
          <cell r="C598">
            <v>33652</v>
          </cell>
          <cell r="D598" t="str">
            <v>OCC THERAPIST</v>
          </cell>
          <cell r="E598" t="str">
            <v>CAPETILLO, LESLIE</v>
          </cell>
          <cell r="F598">
            <v>1</v>
          </cell>
          <cell r="G598">
            <v>42406.93</v>
          </cell>
          <cell r="H598">
            <v>11117.25</v>
          </cell>
          <cell r="I598">
            <v>53524.18</v>
          </cell>
          <cell r="J598">
            <v>0</v>
          </cell>
          <cell r="K598">
            <v>0</v>
          </cell>
          <cell r="L598">
            <v>0</v>
          </cell>
          <cell r="M598">
            <v>0</v>
          </cell>
          <cell r="N598">
            <v>0</v>
          </cell>
          <cell r="O598">
            <v>0</v>
          </cell>
          <cell r="P598">
            <v>0</v>
          </cell>
          <cell r="R598">
            <v>705.28</v>
          </cell>
          <cell r="S598">
            <v>0</v>
          </cell>
          <cell r="T598">
            <v>0</v>
          </cell>
          <cell r="U598">
            <v>0</v>
          </cell>
          <cell r="V598">
            <v>2080.0007999999998</v>
          </cell>
          <cell r="X598">
            <v>0</v>
          </cell>
          <cell r="Y598">
            <v>0</v>
          </cell>
          <cell r="Z598">
            <v>0</v>
          </cell>
          <cell r="AA598">
            <v>0</v>
          </cell>
          <cell r="AB598">
            <v>38231</v>
          </cell>
          <cell r="AC598">
            <v>38595</v>
          </cell>
        </row>
        <row r="599">
          <cell r="A599">
            <v>742</v>
          </cell>
          <cell r="B599">
            <v>4498</v>
          </cell>
          <cell r="C599">
            <v>33197</v>
          </cell>
          <cell r="D599" t="str">
            <v>SPEECH THERAPIST</v>
          </cell>
          <cell r="E599" t="str">
            <v>SABEL, TRACY</v>
          </cell>
          <cell r="F599">
            <v>0.75</v>
          </cell>
          <cell r="G599">
            <v>26850.11</v>
          </cell>
          <cell r="H599">
            <v>12150.52</v>
          </cell>
          <cell r="I599">
            <v>39000.629999999997</v>
          </cell>
          <cell r="J599">
            <v>0</v>
          </cell>
          <cell r="K599">
            <v>0</v>
          </cell>
          <cell r="L599">
            <v>0</v>
          </cell>
          <cell r="M599">
            <v>0</v>
          </cell>
          <cell r="N599">
            <v>0</v>
          </cell>
          <cell r="O599">
            <v>0</v>
          </cell>
          <cell r="P599">
            <v>0</v>
          </cell>
          <cell r="R599">
            <v>748.23</v>
          </cell>
          <cell r="S599">
            <v>0</v>
          </cell>
          <cell r="T599">
            <v>0</v>
          </cell>
          <cell r="U599">
            <v>0</v>
          </cell>
          <cell r="V599">
            <v>1560</v>
          </cell>
          <cell r="X599">
            <v>0</v>
          </cell>
          <cell r="Y599">
            <v>0</v>
          </cell>
          <cell r="Z599">
            <v>0</v>
          </cell>
          <cell r="AA599">
            <v>0</v>
          </cell>
          <cell r="AB599">
            <v>38231</v>
          </cell>
          <cell r="AC599">
            <v>38595</v>
          </cell>
        </row>
        <row r="600">
          <cell r="A600">
            <v>742</v>
          </cell>
          <cell r="B600">
            <v>4497</v>
          </cell>
          <cell r="C600">
            <v>33684</v>
          </cell>
          <cell r="D600" t="str">
            <v>EIS, FQ</v>
          </cell>
          <cell r="E600" t="str">
            <v>GREMILLION, SARAH L</v>
          </cell>
          <cell r="F600">
            <v>1</v>
          </cell>
          <cell r="G600">
            <v>28667.03</v>
          </cell>
          <cell r="H600">
            <v>8995.7800000000007</v>
          </cell>
          <cell r="I600">
            <v>37662.81</v>
          </cell>
          <cell r="J600">
            <v>0</v>
          </cell>
          <cell r="K600">
            <v>0</v>
          </cell>
          <cell r="L600">
            <v>0</v>
          </cell>
          <cell r="M600">
            <v>0</v>
          </cell>
          <cell r="N600">
            <v>0</v>
          </cell>
          <cell r="O600">
            <v>0</v>
          </cell>
          <cell r="P600">
            <v>0</v>
          </cell>
          <cell r="R600">
            <v>729.15</v>
          </cell>
          <cell r="S600">
            <v>0</v>
          </cell>
          <cell r="T600">
            <v>0</v>
          </cell>
          <cell r="U600">
            <v>0</v>
          </cell>
          <cell r="V600">
            <v>2080.0007999999998</v>
          </cell>
          <cell r="X600">
            <v>0</v>
          </cell>
          <cell r="Y600">
            <v>0</v>
          </cell>
          <cell r="Z600">
            <v>0</v>
          </cell>
          <cell r="AA600">
            <v>0</v>
          </cell>
          <cell r="AB600">
            <v>38231</v>
          </cell>
          <cell r="AC600">
            <v>38595</v>
          </cell>
        </row>
        <row r="601">
          <cell r="A601">
            <v>742</v>
          </cell>
          <cell r="B601">
            <v>6265</v>
          </cell>
          <cell r="C601">
            <v>32748</v>
          </cell>
          <cell r="D601" t="str">
            <v>EIS, FQ</v>
          </cell>
          <cell r="E601" t="str">
            <v>HODGES, KIM</v>
          </cell>
          <cell r="F601">
            <v>1</v>
          </cell>
          <cell r="G601">
            <v>17684.21</v>
          </cell>
          <cell r="H601">
            <v>5857.39</v>
          </cell>
          <cell r="I601">
            <v>23541.599999999999</v>
          </cell>
          <cell r="J601">
            <v>0</v>
          </cell>
          <cell r="K601">
            <v>0</v>
          </cell>
          <cell r="L601">
            <v>0</v>
          </cell>
          <cell r="M601">
            <v>0</v>
          </cell>
          <cell r="N601">
            <v>0</v>
          </cell>
          <cell r="O601">
            <v>0</v>
          </cell>
          <cell r="P601">
            <v>0</v>
          </cell>
          <cell r="R601">
            <v>171.22</v>
          </cell>
          <cell r="S601">
            <v>0</v>
          </cell>
          <cell r="T601">
            <v>0</v>
          </cell>
          <cell r="U601">
            <v>0</v>
          </cell>
          <cell r="V601">
            <v>1386.6672000000001</v>
          </cell>
          <cell r="X601">
            <v>0</v>
          </cell>
          <cell r="Y601">
            <v>0</v>
          </cell>
          <cell r="Z601">
            <v>0</v>
          </cell>
          <cell r="AA601">
            <v>0</v>
          </cell>
          <cell r="AB601">
            <v>38231</v>
          </cell>
          <cell r="AC601">
            <v>38595</v>
          </cell>
        </row>
        <row r="602">
          <cell r="A602">
            <v>742</v>
          </cell>
          <cell r="B602">
            <v>5922</v>
          </cell>
          <cell r="C602">
            <v>32658</v>
          </cell>
          <cell r="D602" t="str">
            <v>EIS, FQ, BIL</v>
          </cell>
          <cell r="E602" t="str">
            <v>RAMIREZ-FALTESEK, BLANCA</v>
          </cell>
          <cell r="F602">
            <v>1</v>
          </cell>
          <cell r="G602">
            <v>29679.55</v>
          </cell>
          <cell r="H602">
            <v>9227.02</v>
          </cell>
          <cell r="I602">
            <v>38906.57</v>
          </cell>
          <cell r="J602">
            <v>0</v>
          </cell>
          <cell r="K602">
            <v>0</v>
          </cell>
          <cell r="L602">
            <v>0</v>
          </cell>
          <cell r="M602">
            <v>0</v>
          </cell>
          <cell r="N602">
            <v>0</v>
          </cell>
          <cell r="O602">
            <v>0</v>
          </cell>
          <cell r="P602">
            <v>0</v>
          </cell>
          <cell r="R602">
            <v>776.24</v>
          </cell>
          <cell r="S602">
            <v>0</v>
          </cell>
          <cell r="T602">
            <v>0</v>
          </cell>
          <cell r="U602">
            <v>0</v>
          </cell>
          <cell r="V602">
            <v>2080.0007999999998</v>
          </cell>
          <cell r="X602">
            <v>0</v>
          </cell>
          <cell r="Y602">
            <v>0</v>
          </cell>
          <cell r="Z602">
            <v>0</v>
          </cell>
          <cell r="AA602">
            <v>0</v>
          </cell>
          <cell r="AB602">
            <v>38231</v>
          </cell>
          <cell r="AC602">
            <v>38595</v>
          </cell>
        </row>
        <row r="603">
          <cell r="A603">
            <v>742</v>
          </cell>
          <cell r="B603">
            <v>4512</v>
          </cell>
          <cell r="C603">
            <v>32586</v>
          </cell>
          <cell r="D603" t="str">
            <v>SUPR ECI ASST PROG DIR</v>
          </cell>
          <cell r="E603" t="str">
            <v>PANAKIS, SHARON</v>
          </cell>
          <cell r="F603">
            <v>1</v>
          </cell>
          <cell r="G603">
            <v>3439.0359620053996</v>
          </cell>
          <cell r="H603">
            <v>1265.6051461134055</v>
          </cell>
          <cell r="I603">
            <v>4704.6411081188053</v>
          </cell>
          <cell r="J603">
            <v>0</v>
          </cell>
          <cell r="K603">
            <v>0</v>
          </cell>
          <cell r="L603">
            <v>0</v>
          </cell>
          <cell r="M603">
            <v>0</v>
          </cell>
          <cell r="N603">
            <v>0</v>
          </cell>
          <cell r="O603">
            <v>0</v>
          </cell>
          <cell r="P603">
            <v>0</v>
          </cell>
          <cell r="R603">
            <v>198.34</v>
          </cell>
          <cell r="S603">
            <v>0</v>
          </cell>
          <cell r="T603">
            <v>0</v>
          </cell>
          <cell r="U603">
            <v>0</v>
          </cell>
          <cell r="V603">
            <v>198.34</v>
          </cell>
          <cell r="X603">
            <v>0</v>
          </cell>
          <cell r="Y603">
            <v>0</v>
          </cell>
          <cell r="Z603">
            <v>0</v>
          </cell>
          <cell r="AA603">
            <v>0</v>
          </cell>
          <cell r="AB603">
            <v>38231</v>
          </cell>
          <cell r="AC603">
            <v>38595</v>
          </cell>
        </row>
        <row r="604">
          <cell r="A604">
            <v>742</v>
          </cell>
          <cell r="B604">
            <v>4502</v>
          </cell>
          <cell r="C604">
            <v>32336</v>
          </cell>
          <cell r="D604" t="str">
            <v>SUPR CHILD FIND COORD</v>
          </cell>
          <cell r="E604" t="str">
            <v>VU, JENNIFER</v>
          </cell>
          <cell r="F604">
            <v>0.5</v>
          </cell>
          <cell r="G604">
            <v>3242.5219949667276</v>
          </cell>
          <cell r="H604">
            <v>461.54482123209129</v>
          </cell>
          <cell r="I604">
            <v>3704.0668161988187</v>
          </cell>
          <cell r="J604">
            <v>0</v>
          </cell>
          <cell r="K604">
            <v>0</v>
          </cell>
          <cell r="L604">
            <v>0</v>
          </cell>
          <cell r="M604">
            <v>0</v>
          </cell>
          <cell r="N604">
            <v>0</v>
          </cell>
          <cell r="O604">
            <v>0</v>
          </cell>
          <cell r="P604">
            <v>0</v>
          </cell>
          <cell r="R604">
            <v>245.1</v>
          </cell>
          <cell r="S604">
            <v>0</v>
          </cell>
          <cell r="T604">
            <v>0</v>
          </cell>
          <cell r="U604">
            <v>0</v>
          </cell>
          <cell r="V604">
            <v>245.1</v>
          </cell>
          <cell r="X604">
            <v>0</v>
          </cell>
          <cell r="Y604">
            <v>0</v>
          </cell>
          <cell r="Z604">
            <v>0</v>
          </cell>
          <cell r="AA604">
            <v>0</v>
          </cell>
          <cell r="AB604">
            <v>38231</v>
          </cell>
          <cell r="AC604">
            <v>38595</v>
          </cell>
        </row>
        <row r="605">
          <cell r="A605">
            <v>742</v>
          </cell>
          <cell r="B605">
            <v>4538</v>
          </cell>
          <cell r="C605">
            <v>32114</v>
          </cell>
          <cell r="D605" t="str">
            <v>SPEECH THERAPIST, BIL</v>
          </cell>
          <cell r="E605" t="str">
            <v>DIAZ, OLGA</v>
          </cell>
          <cell r="F605">
            <v>1</v>
          </cell>
          <cell r="G605">
            <v>37109.17</v>
          </cell>
          <cell r="H605">
            <v>10383.200000000001</v>
          </cell>
          <cell r="I605">
            <v>47492.37</v>
          </cell>
          <cell r="J605">
            <v>0</v>
          </cell>
          <cell r="K605">
            <v>0</v>
          </cell>
          <cell r="L605">
            <v>0</v>
          </cell>
          <cell r="M605">
            <v>0</v>
          </cell>
          <cell r="N605">
            <v>0</v>
          </cell>
          <cell r="O605">
            <v>0</v>
          </cell>
          <cell r="P605">
            <v>0</v>
          </cell>
          <cell r="R605">
            <v>836.44</v>
          </cell>
          <cell r="S605">
            <v>0</v>
          </cell>
          <cell r="T605">
            <v>0</v>
          </cell>
          <cell r="U605">
            <v>0</v>
          </cell>
          <cell r="V605">
            <v>2080.0007999999998</v>
          </cell>
          <cell r="X605">
            <v>0</v>
          </cell>
          <cell r="Y605">
            <v>0</v>
          </cell>
          <cell r="Z605">
            <v>0</v>
          </cell>
          <cell r="AA605">
            <v>0</v>
          </cell>
          <cell r="AB605">
            <v>38231</v>
          </cell>
          <cell r="AC605">
            <v>38595</v>
          </cell>
        </row>
        <row r="606">
          <cell r="A606">
            <v>742</v>
          </cell>
          <cell r="B606">
            <v>4508</v>
          </cell>
          <cell r="C606">
            <v>28444</v>
          </cell>
          <cell r="D606" t="str">
            <v>PHYSICAL THERAPIST</v>
          </cell>
          <cell r="E606" t="str">
            <v>DODD, MARTHA</v>
          </cell>
          <cell r="F606">
            <v>0.9</v>
          </cell>
          <cell r="G606">
            <v>38279.440000000002</v>
          </cell>
          <cell r="H606">
            <v>14183.63</v>
          </cell>
          <cell r="I606">
            <v>52463.07</v>
          </cell>
          <cell r="J606">
            <v>0</v>
          </cell>
          <cell r="K606">
            <v>0</v>
          </cell>
          <cell r="L606">
            <v>0</v>
          </cell>
          <cell r="M606">
            <v>0</v>
          </cell>
          <cell r="N606">
            <v>0</v>
          </cell>
          <cell r="O606">
            <v>0</v>
          </cell>
          <cell r="P606">
            <v>0</v>
          </cell>
          <cell r="R606">
            <v>687.67</v>
          </cell>
          <cell r="S606">
            <v>0</v>
          </cell>
          <cell r="T606">
            <v>0</v>
          </cell>
          <cell r="U606">
            <v>0</v>
          </cell>
          <cell r="V606">
            <v>1880.6667</v>
          </cell>
          <cell r="X606">
            <v>0</v>
          </cell>
          <cell r="Y606">
            <v>0</v>
          </cell>
          <cell r="Z606">
            <v>0</v>
          </cell>
          <cell r="AA606">
            <v>0</v>
          </cell>
          <cell r="AB606">
            <v>38231</v>
          </cell>
          <cell r="AC606">
            <v>38595</v>
          </cell>
        </row>
        <row r="607">
          <cell r="A607">
            <v>742</v>
          </cell>
          <cell r="B607">
            <v>4853</v>
          </cell>
          <cell r="C607">
            <v>33247</v>
          </cell>
          <cell r="D607" t="str">
            <v>EIS, EL</v>
          </cell>
          <cell r="E607" t="str">
            <v>ELIZALDE, DIANE</v>
          </cell>
          <cell r="F607">
            <v>1</v>
          </cell>
          <cell r="G607">
            <v>28069.32</v>
          </cell>
          <cell r="H607">
            <v>8804.44</v>
          </cell>
          <cell r="I607">
            <v>36873.760000000002</v>
          </cell>
          <cell r="J607">
            <v>0</v>
          </cell>
          <cell r="K607">
            <v>0</v>
          </cell>
          <cell r="L607">
            <v>0</v>
          </cell>
          <cell r="M607">
            <v>0</v>
          </cell>
          <cell r="N607">
            <v>0</v>
          </cell>
          <cell r="O607">
            <v>0</v>
          </cell>
          <cell r="P607">
            <v>0</v>
          </cell>
          <cell r="R607">
            <v>608.48</v>
          </cell>
          <cell r="S607">
            <v>0</v>
          </cell>
          <cell r="T607">
            <v>0</v>
          </cell>
          <cell r="U607">
            <v>0</v>
          </cell>
          <cell r="V607">
            <v>2080.0008000000003</v>
          </cell>
          <cell r="X607">
            <v>0</v>
          </cell>
          <cell r="Y607">
            <v>0</v>
          </cell>
          <cell r="Z607">
            <v>0</v>
          </cell>
          <cell r="AA607">
            <v>0</v>
          </cell>
          <cell r="AB607">
            <v>38231</v>
          </cell>
          <cell r="AC607">
            <v>38595</v>
          </cell>
        </row>
        <row r="608">
          <cell r="A608">
            <v>742</v>
          </cell>
          <cell r="B608">
            <v>-1</v>
          </cell>
          <cell r="C608">
            <v>680693</v>
          </cell>
          <cell r="D608" t="str">
            <v>Unknown</v>
          </cell>
          <cell r="E608" t="str">
            <v>SOLKA, SHELLEY</v>
          </cell>
          <cell r="F608">
            <v>0</v>
          </cell>
          <cell r="G608">
            <v>0</v>
          </cell>
          <cell r="H608">
            <v>0</v>
          </cell>
          <cell r="I608">
            <v>0</v>
          </cell>
          <cell r="J608">
            <v>0</v>
          </cell>
          <cell r="K608">
            <v>0</v>
          </cell>
          <cell r="L608">
            <v>0</v>
          </cell>
          <cell r="M608">
            <v>0</v>
          </cell>
          <cell r="N608">
            <v>0</v>
          </cell>
          <cell r="O608">
            <v>0</v>
          </cell>
          <cell r="P608">
            <v>0</v>
          </cell>
          <cell r="Q608">
            <v>0</v>
          </cell>
          <cell r="R608">
            <v>17.079999999999998</v>
          </cell>
          <cell r="S608">
            <v>0</v>
          </cell>
          <cell r="T608">
            <v>0</v>
          </cell>
          <cell r="U608">
            <v>0</v>
          </cell>
          <cell r="V608">
            <v>0</v>
          </cell>
          <cell r="W608">
            <v>0</v>
          </cell>
          <cell r="X608">
            <v>0</v>
          </cell>
          <cell r="Y608">
            <v>0</v>
          </cell>
          <cell r="Z608">
            <v>0</v>
          </cell>
          <cell r="AA608">
            <v>0</v>
          </cell>
          <cell r="AB608">
            <v>38231</v>
          </cell>
          <cell r="AC608">
            <v>38595</v>
          </cell>
        </row>
        <row r="609">
          <cell r="A609">
            <v>742</v>
          </cell>
          <cell r="B609">
            <v>-1</v>
          </cell>
          <cell r="C609">
            <v>33658</v>
          </cell>
          <cell r="D609" t="str">
            <v>Unknown</v>
          </cell>
          <cell r="E609" t="str">
            <v>JOHNSON, FABIENNE</v>
          </cell>
          <cell r="F609">
            <v>0</v>
          </cell>
          <cell r="G609">
            <v>0</v>
          </cell>
          <cell r="H609">
            <v>0</v>
          </cell>
          <cell r="I609">
            <v>0</v>
          </cell>
          <cell r="J609">
            <v>0</v>
          </cell>
          <cell r="K609">
            <v>0</v>
          </cell>
          <cell r="L609">
            <v>0</v>
          </cell>
          <cell r="M609">
            <v>0</v>
          </cell>
          <cell r="N609">
            <v>0</v>
          </cell>
          <cell r="O609">
            <v>0</v>
          </cell>
          <cell r="P609">
            <v>0</v>
          </cell>
          <cell r="Q609">
            <v>0</v>
          </cell>
          <cell r="R609">
            <v>6</v>
          </cell>
          <cell r="S609">
            <v>0</v>
          </cell>
          <cell r="T609">
            <v>0</v>
          </cell>
          <cell r="U609">
            <v>0</v>
          </cell>
          <cell r="V609">
            <v>0</v>
          </cell>
          <cell r="W609">
            <v>0</v>
          </cell>
          <cell r="X609">
            <v>0</v>
          </cell>
          <cell r="Y609">
            <v>0</v>
          </cell>
          <cell r="Z609">
            <v>0</v>
          </cell>
          <cell r="AA609">
            <v>0</v>
          </cell>
          <cell r="AB609">
            <v>38231</v>
          </cell>
          <cell r="AC609">
            <v>38595</v>
          </cell>
        </row>
        <row r="610">
          <cell r="A610">
            <v>742</v>
          </cell>
          <cell r="B610">
            <v>-1</v>
          </cell>
          <cell r="C610">
            <v>600146</v>
          </cell>
          <cell r="D610" t="str">
            <v>Unknown</v>
          </cell>
          <cell r="E610" t="str">
            <v>KRUEGER, JANET*</v>
          </cell>
          <cell r="F610">
            <v>0</v>
          </cell>
          <cell r="G610">
            <v>0</v>
          </cell>
          <cell r="H610">
            <v>0</v>
          </cell>
          <cell r="I610">
            <v>0</v>
          </cell>
          <cell r="J610">
            <v>0</v>
          </cell>
          <cell r="K610">
            <v>0</v>
          </cell>
          <cell r="L610">
            <v>0</v>
          </cell>
          <cell r="M610">
            <v>0</v>
          </cell>
          <cell r="N610">
            <v>0</v>
          </cell>
          <cell r="O610">
            <v>0</v>
          </cell>
          <cell r="P610">
            <v>0</v>
          </cell>
          <cell r="Q610">
            <v>0</v>
          </cell>
          <cell r="R610">
            <v>36</v>
          </cell>
          <cell r="S610">
            <v>0</v>
          </cell>
          <cell r="T610">
            <v>0</v>
          </cell>
          <cell r="U610">
            <v>0</v>
          </cell>
          <cell r="V610">
            <v>0</v>
          </cell>
          <cell r="W610">
            <v>0</v>
          </cell>
          <cell r="X610">
            <v>0</v>
          </cell>
          <cell r="Y610">
            <v>0</v>
          </cell>
          <cell r="Z610">
            <v>0</v>
          </cell>
          <cell r="AA610">
            <v>0</v>
          </cell>
          <cell r="AB610">
            <v>38231</v>
          </cell>
          <cell r="AC610">
            <v>38595</v>
          </cell>
        </row>
        <row r="611">
          <cell r="A611">
            <v>742</v>
          </cell>
          <cell r="B611">
            <v>-1</v>
          </cell>
          <cell r="C611">
            <v>680186</v>
          </cell>
          <cell r="D611" t="str">
            <v>Unknown</v>
          </cell>
          <cell r="E611" t="str">
            <v>GRANT, LORI</v>
          </cell>
          <cell r="F611">
            <v>0</v>
          </cell>
          <cell r="G611">
            <v>0</v>
          </cell>
          <cell r="H611">
            <v>0</v>
          </cell>
          <cell r="I611">
            <v>0</v>
          </cell>
          <cell r="J611">
            <v>0</v>
          </cell>
          <cell r="K611">
            <v>0</v>
          </cell>
          <cell r="L611">
            <v>0</v>
          </cell>
          <cell r="M611">
            <v>0</v>
          </cell>
          <cell r="N611">
            <v>0</v>
          </cell>
          <cell r="O611">
            <v>0</v>
          </cell>
          <cell r="P611">
            <v>0</v>
          </cell>
          <cell r="Q611">
            <v>0</v>
          </cell>
          <cell r="R611">
            <v>45.58</v>
          </cell>
          <cell r="S611">
            <v>0</v>
          </cell>
          <cell r="T611">
            <v>0</v>
          </cell>
          <cell r="U611">
            <v>0</v>
          </cell>
          <cell r="V611">
            <v>0</v>
          </cell>
          <cell r="W611">
            <v>0</v>
          </cell>
          <cell r="X611">
            <v>0</v>
          </cell>
          <cell r="Y611">
            <v>0</v>
          </cell>
          <cell r="Z611">
            <v>0</v>
          </cell>
          <cell r="AA611">
            <v>0</v>
          </cell>
          <cell r="AB611">
            <v>38231</v>
          </cell>
          <cell r="AC611">
            <v>38595</v>
          </cell>
        </row>
        <row r="612">
          <cell r="A612">
            <v>742</v>
          </cell>
          <cell r="B612">
            <v>-1</v>
          </cell>
          <cell r="C612">
            <v>680459</v>
          </cell>
          <cell r="D612" t="str">
            <v>Unknown</v>
          </cell>
          <cell r="E612" t="str">
            <v>STICKLEY, WENDY M</v>
          </cell>
          <cell r="F612">
            <v>0</v>
          </cell>
          <cell r="G612">
            <v>0</v>
          </cell>
          <cell r="H612">
            <v>0</v>
          </cell>
          <cell r="I612">
            <v>0</v>
          </cell>
          <cell r="J612">
            <v>0</v>
          </cell>
          <cell r="K612">
            <v>0</v>
          </cell>
          <cell r="L612">
            <v>0</v>
          </cell>
          <cell r="M612">
            <v>0</v>
          </cell>
          <cell r="N612">
            <v>0</v>
          </cell>
          <cell r="O612">
            <v>0</v>
          </cell>
          <cell r="P612">
            <v>0</v>
          </cell>
          <cell r="Q612">
            <v>0</v>
          </cell>
          <cell r="R612">
            <v>86.83</v>
          </cell>
          <cell r="S612">
            <v>0</v>
          </cell>
          <cell r="T612">
            <v>0</v>
          </cell>
          <cell r="U612">
            <v>0</v>
          </cell>
          <cell r="V612">
            <v>0</v>
          </cell>
          <cell r="W612">
            <v>0</v>
          </cell>
          <cell r="X612">
            <v>0</v>
          </cell>
          <cell r="Y612">
            <v>0</v>
          </cell>
          <cell r="Z612">
            <v>0</v>
          </cell>
          <cell r="AA612">
            <v>0</v>
          </cell>
          <cell r="AB612">
            <v>38231</v>
          </cell>
          <cell r="AC612">
            <v>38595</v>
          </cell>
        </row>
        <row r="613">
          <cell r="A613">
            <v>742</v>
          </cell>
          <cell r="B613">
            <v>-1</v>
          </cell>
          <cell r="C613">
            <v>680466</v>
          </cell>
          <cell r="D613" t="str">
            <v>Unknown</v>
          </cell>
          <cell r="E613" t="str">
            <v>FIEGENER, CELESTE</v>
          </cell>
          <cell r="F613">
            <v>0</v>
          </cell>
          <cell r="G613">
            <v>0</v>
          </cell>
          <cell r="H613">
            <v>0</v>
          </cell>
          <cell r="I613">
            <v>0</v>
          </cell>
          <cell r="J613">
            <v>0</v>
          </cell>
          <cell r="K613">
            <v>0</v>
          </cell>
          <cell r="L613">
            <v>0</v>
          </cell>
          <cell r="M613">
            <v>0</v>
          </cell>
          <cell r="N613">
            <v>0</v>
          </cell>
          <cell r="O613">
            <v>0</v>
          </cell>
          <cell r="P613">
            <v>0</v>
          </cell>
          <cell r="Q613">
            <v>0</v>
          </cell>
          <cell r="R613">
            <v>2.58</v>
          </cell>
          <cell r="S613">
            <v>0</v>
          </cell>
          <cell r="T613">
            <v>0</v>
          </cell>
          <cell r="U613">
            <v>0</v>
          </cell>
          <cell r="V613">
            <v>0</v>
          </cell>
          <cell r="W613">
            <v>0</v>
          </cell>
          <cell r="X613">
            <v>0</v>
          </cell>
          <cell r="Y613">
            <v>0</v>
          </cell>
          <cell r="Z613">
            <v>0</v>
          </cell>
          <cell r="AA613">
            <v>0</v>
          </cell>
          <cell r="AB613">
            <v>38231</v>
          </cell>
          <cell r="AC613">
            <v>38595</v>
          </cell>
        </row>
        <row r="614">
          <cell r="A614">
            <v>742</v>
          </cell>
          <cell r="B614">
            <v>-1</v>
          </cell>
          <cell r="C614">
            <v>680539</v>
          </cell>
          <cell r="D614" t="str">
            <v>Unknown</v>
          </cell>
          <cell r="E614" t="str">
            <v>QUINN, NYLA G.</v>
          </cell>
          <cell r="F614">
            <v>0</v>
          </cell>
          <cell r="G614">
            <v>0</v>
          </cell>
          <cell r="H614">
            <v>0</v>
          </cell>
          <cell r="I614">
            <v>0</v>
          </cell>
          <cell r="J614">
            <v>0</v>
          </cell>
          <cell r="K614">
            <v>0</v>
          </cell>
          <cell r="L614">
            <v>0</v>
          </cell>
          <cell r="M614">
            <v>0</v>
          </cell>
          <cell r="N614">
            <v>0</v>
          </cell>
          <cell r="O614">
            <v>0</v>
          </cell>
          <cell r="P614">
            <v>0</v>
          </cell>
          <cell r="Q614">
            <v>0</v>
          </cell>
          <cell r="R614">
            <v>52.33</v>
          </cell>
          <cell r="S614">
            <v>0</v>
          </cell>
          <cell r="T614">
            <v>0</v>
          </cell>
          <cell r="U614">
            <v>0</v>
          </cell>
          <cell r="V614">
            <v>0</v>
          </cell>
          <cell r="W614">
            <v>0</v>
          </cell>
          <cell r="X614">
            <v>0</v>
          </cell>
          <cell r="Y614">
            <v>0</v>
          </cell>
          <cell r="Z614">
            <v>0</v>
          </cell>
          <cell r="AA614">
            <v>0</v>
          </cell>
          <cell r="AB614">
            <v>38231</v>
          </cell>
          <cell r="AC614">
            <v>38595</v>
          </cell>
        </row>
        <row r="615">
          <cell r="A615">
            <v>742</v>
          </cell>
          <cell r="B615">
            <v>4515</v>
          </cell>
          <cell r="C615">
            <v>33645</v>
          </cell>
          <cell r="D615" t="str">
            <v>EIS, FQ</v>
          </cell>
          <cell r="E615" t="str">
            <v>OWENS, CAMILLE</v>
          </cell>
          <cell r="F615">
            <v>1</v>
          </cell>
          <cell r="G615">
            <v>25031.73</v>
          </cell>
          <cell r="H615">
            <v>5152.63</v>
          </cell>
          <cell r="I615">
            <v>30184.36</v>
          </cell>
          <cell r="J615">
            <v>0</v>
          </cell>
          <cell r="K615">
            <v>0</v>
          </cell>
          <cell r="L615">
            <v>0</v>
          </cell>
          <cell r="M615">
            <v>0</v>
          </cell>
          <cell r="N615">
            <v>0</v>
          </cell>
          <cell r="O615">
            <v>0</v>
          </cell>
          <cell r="P615">
            <v>0</v>
          </cell>
          <cell r="R615">
            <v>355.14</v>
          </cell>
          <cell r="S615">
            <v>0</v>
          </cell>
          <cell r="T615">
            <v>0</v>
          </cell>
          <cell r="U615">
            <v>0</v>
          </cell>
          <cell r="V615">
            <v>1913.3341</v>
          </cell>
          <cell r="X615">
            <v>0</v>
          </cell>
          <cell r="Y615">
            <v>0</v>
          </cell>
          <cell r="Z615">
            <v>0</v>
          </cell>
          <cell r="AA615">
            <v>0</v>
          </cell>
          <cell r="AB615">
            <v>38231</v>
          </cell>
          <cell r="AC615">
            <v>38595</v>
          </cell>
        </row>
        <row r="616">
          <cell r="A616">
            <v>742</v>
          </cell>
          <cell r="B616">
            <v>-1</v>
          </cell>
          <cell r="C616">
            <v>680636</v>
          </cell>
          <cell r="D616" t="str">
            <v>Unknown</v>
          </cell>
          <cell r="E616" t="str">
            <v>ORR, SUE</v>
          </cell>
          <cell r="F616">
            <v>0</v>
          </cell>
          <cell r="G616">
            <v>0</v>
          </cell>
          <cell r="H616">
            <v>0</v>
          </cell>
          <cell r="I616">
            <v>0</v>
          </cell>
          <cell r="J616">
            <v>0</v>
          </cell>
          <cell r="K616">
            <v>0</v>
          </cell>
          <cell r="L616">
            <v>0</v>
          </cell>
          <cell r="M616">
            <v>0</v>
          </cell>
          <cell r="N616">
            <v>0</v>
          </cell>
          <cell r="O616">
            <v>0</v>
          </cell>
          <cell r="P616">
            <v>0</v>
          </cell>
          <cell r="Q616">
            <v>0</v>
          </cell>
          <cell r="R616">
            <v>45.75</v>
          </cell>
          <cell r="S616">
            <v>0</v>
          </cell>
          <cell r="T616">
            <v>0</v>
          </cell>
          <cell r="U616">
            <v>0</v>
          </cell>
          <cell r="V616">
            <v>0</v>
          </cell>
          <cell r="W616">
            <v>0</v>
          </cell>
          <cell r="X616">
            <v>0</v>
          </cell>
          <cell r="Y616">
            <v>0</v>
          </cell>
          <cell r="Z616">
            <v>0</v>
          </cell>
          <cell r="AA616">
            <v>0</v>
          </cell>
          <cell r="AB616">
            <v>38231</v>
          </cell>
          <cell r="AC616">
            <v>38595</v>
          </cell>
        </row>
        <row r="617">
          <cell r="A617">
            <v>742</v>
          </cell>
          <cell r="B617">
            <v>4540</v>
          </cell>
          <cell r="C617">
            <v>33268</v>
          </cell>
          <cell r="D617" t="str">
            <v>EIS, EL</v>
          </cell>
          <cell r="E617" t="str">
            <v>PARKER, JANA</v>
          </cell>
          <cell r="F617">
            <v>1</v>
          </cell>
          <cell r="G617">
            <v>9385.59</v>
          </cell>
          <cell r="H617">
            <v>1378.76</v>
          </cell>
          <cell r="I617">
            <v>10764.35</v>
          </cell>
          <cell r="J617">
            <v>0</v>
          </cell>
          <cell r="K617">
            <v>0</v>
          </cell>
          <cell r="L617">
            <v>0</v>
          </cell>
          <cell r="M617">
            <v>0</v>
          </cell>
          <cell r="N617">
            <v>0</v>
          </cell>
          <cell r="O617">
            <v>0</v>
          </cell>
          <cell r="P617">
            <v>0</v>
          </cell>
          <cell r="R617">
            <v>90.74</v>
          </cell>
          <cell r="S617">
            <v>0</v>
          </cell>
          <cell r="T617">
            <v>0</v>
          </cell>
          <cell r="U617">
            <v>0</v>
          </cell>
          <cell r="V617">
            <v>709.83870000000002</v>
          </cell>
          <cell r="X617">
            <v>0</v>
          </cell>
          <cell r="Y617">
            <v>0</v>
          </cell>
          <cell r="Z617">
            <v>0</v>
          </cell>
          <cell r="AA617">
            <v>0</v>
          </cell>
          <cell r="AB617">
            <v>38231</v>
          </cell>
          <cell r="AC617">
            <v>38595</v>
          </cell>
        </row>
        <row r="618">
          <cell r="A618">
            <v>742</v>
          </cell>
          <cell r="B618">
            <v>-1</v>
          </cell>
          <cell r="C618">
            <v>680694</v>
          </cell>
          <cell r="D618" t="str">
            <v>Unknown</v>
          </cell>
          <cell r="E618" t="str">
            <v>WHEELER, KYMBERLEY</v>
          </cell>
          <cell r="F618">
            <v>0</v>
          </cell>
          <cell r="G618">
            <v>0</v>
          </cell>
          <cell r="H618">
            <v>0</v>
          </cell>
          <cell r="I618">
            <v>0</v>
          </cell>
          <cell r="J618">
            <v>0</v>
          </cell>
          <cell r="K618">
            <v>0</v>
          </cell>
          <cell r="L618">
            <v>0</v>
          </cell>
          <cell r="M618">
            <v>0</v>
          </cell>
          <cell r="N618">
            <v>0</v>
          </cell>
          <cell r="O618">
            <v>0</v>
          </cell>
          <cell r="P618">
            <v>0</v>
          </cell>
          <cell r="Q618">
            <v>0</v>
          </cell>
          <cell r="R618">
            <v>9.75</v>
          </cell>
          <cell r="S618">
            <v>0</v>
          </cell>
          <cell r="T618">
            <v>0</v>
          </cell>
          <cell r="U618">
            <v>0</v>
          </cell>
          <cell r="V618">
            <v>0</v>
          </cell>
          <cell r="W618">
            <v>0</v>
          </cell>
          <cell r="X618">
            <v>0</v>
          </cell>
          <cell r="Y618">
            <v>0</v>
          </cell>
          <cell r="Z618">
            <v>0</v>
          </cell>
          <cell r="AA618">
            <v>0</v>
          </cell>
          <cell r="AB618">
            <v>38231</v>
          </cell>
          <cell r="AC618">
            <v>38595</v>
          </cell>
        </row>
        <row r="619">
          <cell r="A619">
            <v>742</v>
          </cell>
          <cell r="B619">
            <v>-1</v>
          </cell>
          <cell r="C619">
            <v>931647</v>
          </cell>
          <cell r="D619" t="str">
            <v>Unknown</v>
          </cell>
          <cell r="E619" t="str">
            <v>PURKISS, CHRISTOPHER</v>
          </cell>
          <cell r="F619">
            <v>0</v>
          </cell>
          <cell r="G619">
            <v>0</v>
          </cell>
          <cell r="H619">
            <v>0</v>
          </cell>
          <cell r="I619">
            <v>0</v>
          </cell>
          <cell r="J619">
            <v>0</v>
          </cell>
          <cell r="K619">
            <v>0</v>
          </cell>
          <cell r="L619">
            <v>0</v>
          </cell>
          <cell r="M619">
            <v>0</v>
          </cell>
          <cell r="N619">
            <v>0</v>
          </cell>
          <cell r="O619">
            <v>0</v>
          </cell>
          <cell r="P619">
            <v>0</v>
          </cell>
          <cell r="Q619">
            <v>0</v>
          </cell>
          <cell r="R619">
            <v>2</v>
          </cell>
          <cell r="S619">
            <v>0</v>
          </cell>
          <cell r="T619">
            <v>0</v>
          </cell>
          <cell r="U619">
            <v>0</v>
          </cell>
          <cell r="V619">
            <v>0</v>
          </cell>
          <cell r="W619">
            <v>0</v>
          </cell>
          <cell r="X619">
            <v>0</v>
          </cell>
          <cell r="Y619">
            <v>0</v>
          </cell>
          <cell r="Z619">
            <v>0</v>
          </cell>
          <cell r="AA619">
            <v>0</v>
          </cell>
          <cell r="AB619">
            <v>38231</v>
          </cell>
          <cell r="AC619">
            <v>38595</v>
          </cell>
        </row>
        <row r="620">
          <cell r="A620">
            <v>742</v>
          </cell>
          <cell r="B620">
            <v>4540</v>
          </cell>
          <cell r="C620">
            <v>33859</v>
          </cell>
          <cell r="D620" t="str">
            <v>EIS, EL</v>
          </cell>
          <cell r="E620" t="str">
            <v>NARBUT, AMY</v>
          </cell>
          <cell r="F620">
            <v>1</v>
          </cell>
          <cell r="G620">
            <v>3635.34</v>
          </cell>
          <cell r="H620">
            <v>340.84</v>
          </cell>
          <cell r="I620">
            <v>3976.18</v>
          </cell>
          <cell r="J620">
            <v>0</v>
          </cell>
          <cell r="K620">
            <v>0</v>
          </cell>
          <cell r="L620">
            <v>0</v>
          </cell>
          <cell r="M620">
            <v>0</v>
          </cell>
          <cell r="N620">
            <v>0</v>
          </cell>
          <cell r="O620">
            <v>0</v>
          </cell>
          <cell r="P620">
            <v>0</v>
          </cell>
          <cell r="R620">
            <v>45.73</v>
          </cell>
          <cell r="S620">
            <v>0</v>
          </cell>
          <cell r="T620">
            <v>0</v>
          </cell>
          <cell r="U620">
            <v>0</v>
          </cell>
          <cell r="V620">
            <v>260.00009999999997</v>
          </cell>
          <cell r="X620">
            <v>0</v>
          </cell>
          <cell r="Y620">
            <v>0</v>
          </cell>
          <cell r="Z620">
            <v>0</v>
          </cell>
          <cell r="AA620">
            <v>0</v>
          </cell>
          <cell r="AB620">
            <v>38231</v>
          </cell>
          <cell r="AC620">
            <v>38595</v>
          </cell>
        </row>
        <row r="621">
          <cell r="A621">
            <v>742</v>
          </cell>
          <cell r="B621">
            <v>4853</v>
          </cell>
          <cell r="C621">
            <v>33852</v>
          </cell>
          <cell r="D621" t="str">
            <v>EIS, EL</v>
          </cell>
          <cell r="E621" t="str">
            <v>SIFUENTES, STEPHANIE</v>
          </cell>
          <cell r="F621">
            <v>1</v>
          </cell>
          <cell r="G621">
            <v>4639.58</v>
          </cell>
          <cell r="H621">
            <v>432.88</v>
          </cell>
          <cell r="I621">
            <v>5072.46</v>
          </cell>
          <cell r="J621">
            <v>0</v>
          </cell>
          <cell r="K621">
            <v>0</v>
          </cell>
          <cell r="L621">
            <v>0</v>
          </cell>
          <cell r="M621">
            <v>0</v>
          </cell>
          <cell r="N621">
            <v>0</v>
          </cell>
          <cell r="O621">
            <v>0</v>
          </cell>
          <cell r="P621">
            <v>0</v>
          </cell>
          <cell r="R621">
            <v>47.98</v>
          </cell>
          <cell r="S621">
            <v>0</v>
          </cell>
          <cell r="T621">
            <v>0</v>
          </cell>
          <cell r="U621">
            <v>0</v>
          </cell>
          <cell r="V621">
            <v>330.9092</v>
          </cell>
          <cell r="X621">
            <v>0</v>
          </cell>
          <cell r="Y621">
            <v>0</v>
          </cell>
          <cell r="Z621">
            <v>0</v>
          </cell>
          <cell r="AA621">
            <v>0</v>
          </cell>
          <cell r="AB621">
            <v>38231</v>
          </cell>
          <cell r="AC621">
            <v>38595</v>
          </cell>
        </row>
        <row r="622">
          <cell r="A622">
            <v>742</v>
          </cell>
          <cell r="B622">
            <v>9909</v>
          </cell>
          <cell r="C622">
            <v>33833</v>
          </cell>
          <cell r="D622" t="str">
            <v>RLF SPEECH THERAPIST</v>
          </cell>
          <cell r="E622" t="str">
            <v>NEBRAT, AMY H</v>
          </cell>
          <cell r="F622">
            <v>0.75</v>
          </cell>
          <cell r="G622">
            <v>3858.75</v>
          </cell>
          <cell r="H622">
            <v>376.24</v>
          </cell>
          <cell r="I622">
            <v>4234.99</v>
          </cell>
          <cell r="J622">
            <v>0</v>
          </cell>
          <cell r="K622">
            <v>0</v>
          </cell>
          <cell r="L622">
            <v>0</v>
          </cell>
          <cell r="M622">
            <v>0</v>
          </cell>
          <cell r="N622">
            <v>0</v>
          </cell>
          <cell r="O622">
            <v>0</v>
          </cell>
          <cell r="P622">
            <v>0</v>
          </cell>
          <cell r="R622">
            <v>55.17</v>
          </cell>
          <cell r="S622">
            <v>0</v>
          </cell>
          <cell r="T622">
            <v>0</v>
          </cell>
          <cell r="U622">
            <v>0</v>
          </cell>
          <cell r="V622">
            <v>85.75</v>
          </cell>
          <cell r="X622">
            <v>0</v>
          </cell>
          <cell r="Y622">
            <v>0</v>
          </cell>
          <cell r="Z622">
            <v>0</v>
          </cell>
          <cell r="AA622">
            <v>0</v>
          </cell>
          <cell r="AB622">
            <v>38231</v>
          </cell>
          <cell r="AC622">
            <v>38595</v>
          </cell>
        </row>
        <row r="623">
          <cell r="A623">
            <v>742</v>
          </cell>
          <cell r="B623">
            <v>9909</v>
          </cell>
          <cell r="C623">
            <v>33831</v>
          </cell>
          <cell r="D623" t="str">
            <v>RLF SPEECH THERAPIST</v>
          </cell>
          <cell r="E623" t="str">
            <v>SPERRY, LISA K</v>
          </cell>
          <cell r="F623">
            <v>0.75</v>
          </cell>
          <cell r="G623">
            <v>3377.5</v>
          </cell>
          <cell r="H623">
            <v>329.35</v>
          </cell>
          <cell r="I623">
            <v>3706.85</v>
          </cell>
          <cell r="J623">
            <v>0</v>
          </cell>
          <cell r="K623">
            <v>0</v>
          </cell>
          <cell r="L623">
            <v>0</v>
          </cell>
          <cell r="M623">
            <v>0</v>
          </cell>
          <cell r="N623">
            <v>0</v>
          </cell>
          <cell r="O623">
            <v>0</v>
          </cell>
          <cell r="P623">
            <v>0</v>
          </cell>
          <cell r="R623">
            <v>47.75</v>
          </cell>
          <cell r="S623">
            <v>0</v>
          </cell>
          <cell r="T623">
            <v>0</v>
          </cell>
          <cell r="U623">
            <v>0</v>
          </cell>
          <cell r="V623">
            <v>96.5</v>
          </cell>
          <cell r="X623">
            <v>0</v>
          </cell>
          <cell r="Y623">
            <v>0</v>
          </cell>
          <cell r="Z623">
            <v>0</v>
          </cell>
          <cell r="AA623">
            <v>0</v>
          </cell>
          <cell r="AB623">
            <v>38231</v>
          </cell>
          <cell r="AC623">
            <v>38595</v>
          </cell>
        </row>
        <row r="624">
          <cell r="A624">
            <v>742</v>
          </cell>
          <cell r="B624">
            <v>-1</v>
          </cell>
          <cell r="C624">
            <v>680620</v>
          </cell>
          <cell r="D624" t="str">
            <v>Unknown</v>
          </cell>
          <cell r="E624" t="str">
            <v>ZEDDIES, ANDREA</v>
          </cell>
          <cell r="F624">
            <v>0</v>
          </cell>
          <cell r="G624">
            <v>0</v>
          </cell>
          <cell r="H624">
            <v>0</v>
          </cell>
          <cell r="I624">
            <v>0</v>
          </cell>
          <cell r="J624">
            <v>0</v>
          </cell>
          <cell r="K624">
            <v>0</v>
          </cell>
          <cell r="L624">
            <v>0</v>
          </cell>
          <cell r="M624">
            <v>0</v>
          </cell>
          <cell r="N624">
            <v>0</v>
          </cell>
          <cell r="O624">
            <v>0</v>
          </cell>
          <cell r="P624">
            <v>0</v>
          </cell>
          <cell r="Q624">
            <v>0</v>
          </cell>
          <cell r="R624">
            <v>7</v>
          </cell>
          <cell r="S624">
            <v>0</v>
          </cell>
          <cell r="T624">
            <v>0</v>
          </cell>
          <cell r="U624">
            <v>0</v>
          </cell>
          <cell r="V624">
            <v>0</v>
          </cell>
          <cell r="W624">
            <v>0</v>
          </cell>
          <cell r="X624">
            <v>0</v>
          </cell>
          <cell r="Y624">
            <v>0</v>
          </cell>
          <cell r="Z624">
            <v>0</v>
          </cell>
          <cell r="AA624">
            <v>0</v>
          </cell>
          <cell r="AB624">
            <v>38231</v>
          </cell>
          <cell r="AC624">
            <v>38595</v>
          </cell>
        </row>
        <row r="625">
          <cell r="A625">
            <v>742</v>
          </cell>
          <cell r="B625">
            <v>4540</v>
          </cell>
          <cell r="C625">
            <v>33303</v>
          </cell>
          <cell r="D625" t="str">
            <v>EIS, EL</v>
          </cell>
          <cell r="E625" t="str">
            <v>HOOKS, FELISHA</v>
          </cell>
          <cell r="F625">
            <v>1</v>
          </cell>
          <cell r="G625">
            <v>8825.2999999999993</v>
          </cell>
          <cell r="H625">
            <v>3997.97</v>
          </cell>
          <cell r="I625">
            <v>12823.27</v>
          </cell>
          <cell r="J625">
            <v>0</v>
          </cell>
          <cell r="K625">
            <v>0</v>
          </cell>
          <cell r="L625">
            <v>0</v>
          </cell>
          <cell r="M625">
            <v>0</v>
          </cell>
          <cell r="N625">
            <v>0</v>
          </cell>
          <cell r="O625">
            <v>0</v>
          </cell>
          <cell r="P625">
            <v>0</v>
          </cell>
          <cell r="R625">
            <v>170.69</v>
          </cell>
          <cell r="S625">
            <v>0</v>
          </cell>
          <cell r="T625">
            <v>0</v>
          </cell>
          <cell r="U625">
            <v>0</v>
          </cell>
          <cell r="V625">
            <v>786.58360000000005</v>
          </cell>
          <cell r="X625">
            <v>0</v>
          </cell>
          <cell r="Y625">
            <v>0</v>
          </cell>
          <cell r="Z625">
            <v>0</v>
          </cell>
          <cell r="AA625">
            <v>0</v>
          </cell>
          <cell r="AB625">
            <v>38231</v>
          </cell>
          <cell r="AC625">
            <v>38595</v>
          </cell>
        </row>
        <row r="626">
          <cell r="A626">
            <v>853</v>
          </cell>
          <cell r="B626">
            <v>-1</v>
          </cell>
          <cell r="C626">
            <v>680564</v>
          </cell>
          <cell r="D626" t="str">
            <v>Unknown</v>
          </cell>
          <cell r="E626" t="str">
            <v>ENGLERT, PHILIPPA</v>
          </cell>
          <cell r="F626">
            <v>0</v>
          </cell>
          <cell r="G626">
            <v>0</v>
          </cell>
          <cell r="H626">
            <v>0</v>
          </cell>
          <cell r="I626">
            <v>0</v>
          </cell>
          <cell r="J626">
            <v>0</v>
          </cell>
          <cell r="K626">
            <v>0</v>
          </cell>
          <cell r="L626">
            <v>0</v>
          </cell>
          <cell r="M626">
            <v>0</v>
          </cell>
          <cell r="N626">
            <v>0</v>
          </cell>
          <cell r="O626">
            <v>0</v>
          </cell>
          <cell r="P626">
            <v>0</v>
          </cell>
          <cell r="Q626">
            <v>0</v>
          </cell>
          <cell r="R626">
            <v>2</v>
          </cell>
          <cell r="S626">
            <v>0</v>
          </cell>
          <cell r="T626">
            <v>0</v>
          </cell>
          <cell r="U626">
            <v>0</v>
          </cell>
          <cell r="V626">
            <v>0</v>
          </cell>
          <cell r="W626">
            <v>0</v>
          </cell>
          <cell r="X626">
            <v>0</v>
          </cell>
          <cell r="Y626">
            <v>0</v>
          </cell>
          <cell r="Z626">
            <v>0</v>
          </cell>
          <cell r="AA626">
            <v>0</v>
          </cell>
          <cell r="AB626">
            <v>38231</v>
          </cell>
          <cell r="AC626">
            <v>38595</v>
          </cell>
        </row>
        <row r="627">
          <cell r="A627">
            <v>853</v>
          </cell>
          <cell r="B627">
            <v>-1</v>
          </cell>
          <cell r="C627">
            <v>931652</v>
          </cell>
          <cell r="D627" t="str">
            <v>Unknown</v>
          </cell>
          <cell r="E627" t="str">
            <v>ATCAP (YOUTH ADOVOCATE PROG.)</v>
          </cell>
          <cell r="F627">
            <v>0</v>
          </cell>
          <cell r="G627">
            <v>0</v>
          </cell>
          <cell r="H627">
            <v>0</v>
          </cell>
          <cell r="I627">
            <v>0</v>
          </cell>
          <cell r="J627">
            <v>0</v>
          </cell>
          <cell r="K627">
            <v>0</v>
          </cell>
          <cell r="L627">
            <v>0</v>
          </cell>
          <cell r="M627">
            <v>0</v>
          </cell>
          <cell r="N627">
            <v>0</v>
          </cell>
          <cell r="O627">
            <v>0</v>
          </cell>
          <cell r="P627">
            <v>0</v>
          </cell>
          <cell r="Q627">
            <v>0</v>
          </cell>
          <cell r="R627">
            <v>6.25</v>
          </cell>
          <cell r="S627">
            <v>0</v>
          </cell>
          <cell r="T627">
            <v>0</v>
          </cell>
          <cell r="U627">
            <v>0</v>
          </cell>
          <cell r="V627">
            <v>0</v>
          </cell>
          <cell r="W627">
            <v>0</v>
          </cell>
          <cell r="X627">
            <v>0</v>
          </cell>
          <cell r="Y627">
            <v>0</v>
          </cell>
          <cell r="Z627">
            <v>0</v>
          </cell>
          <cell r="AA627">
            <v>0</v>
          </cell>
          <cell r="AB627">
            <v>38231</v>
          </cell>
          <cell r="AC627">
            <v>38595</v>
          </cell>
        </row>
        <row r="628">
          <cell r="A628">
            <v>331</v>
          </cell>
          <cell r="B628">
            <v>-1</v>
          </cell>
          <cell r="C628">
            <v>0</v>
          </cell>
          <cell r="D628" t="str">
            <v>Unknown</v>
          </cell>
          <cell r="E628" t="str">
            <v>Bed Day</v>
          </cell>
          <cell r="F628">
            <v>0</v>
          </cell>
          <cell r="G628">
            <v>0</v>
          </cell>
          <cell r="H628">
            <v>0</v>
          </cell>
          <cell r="I628">
            <v>0</v>
          </cell>
          <cell r="J628">
            <v>0</v>
          </cell>
          <cell r="K628">
            <v>0</v>
          </cell>
          <cell r="L628">
            <v>0</v>
          </cell>
          <cell r="M628">
            <v>0</v>
          </cell>
          <cell r="N628">
            <v>0</v>
          </cell>
          <cell r="O628">
            <v>0</v>
          </cell>
          <cell r="P628">
            <v>0</v>
          </cell>
          <cell r="Q628">
            <v>0</v>
          </cell>
          <cell r="R628">
            <v>26976</v>
          </cell>
          <cell r="S628">
            <v>0</v>
          </cell>
          <cell r="T628">
            <v>0</v>
          </cell>
          <cell r="U628">
            <v>0</v>
          </cell>
          <cell r="V628">
            <v>0</v>
          </cell>
          <cell r="W628">
            <v>0</v>
          </cell>
          <cell r="X628">
            <v>0</v>
          </cell>
          <cell r="Y628">
            <v>0</v>
          </cell>
          <cell r="Z628">
            <v>0</v>
          </cell>
          <cell r="AA628">
            <v>0</v>
          </cell>
          <cell r="AB628">
            <v>38231</v>
          </cell>
          <cell r="AC628">
            <v>38595</v>
          </cell>
        </row>
        <row r="629">
          <cell r="A629">
            <v>332</v>
          </cell>
          <cell r="B629">
            <v>-1</v>
          </cell>
          <cell r="C629">
            <v>0</v>
          </cell>
          <cell r="D629" t="str">
            <v>Unknown</v>
          </cell>
          <cell r="E629" t="str">
            <v>Bed Day</v>
          </cell>
          <cell r="F629">
            <v>0</v>
          </cell>
          <cell r="G629">
            <v>0</v>
          </cell>
          <cell r="H629">
            <v>0</v>
          </cell>
          <cell r="I629">
            <v>0</v>
          </cell>
          <cell r="J629">
            <v>0</v>
          </cell>
          <cell r="K629">
            <v>0</v>
          </cell>
          <cell r="L629">
            <v>0</v>
          </cell>
          <cell r="M629">
            <v>0</v>
          </cell>
          <cell r="N629">
            <v>0</v>
          </cell>
          <cell r="O629">
            <v>0</v>
          </cell>
          <cell r="P629">
            <v>0</v>
          </cell>
          <cell r="Q629">
            <v>0</v>
          </cell>
          <cell r="R629">
            <v>26136</v>
          </cell>
          <cell r="S629">
            <v>0</v>
          </cell>
          <cell r="T629">
            <v>0</v>
          </cell>
          <cell r="U629">
            <v>0</v>
          </cell>
          <cell r="V629">
            <v>0</v>
          </cell>
          <cell r="W629">
            <v>0</v>
          </cell>
          <cell r="X629">
            <v>0</v>
          </cell>
          <cell r="Y629">
            <v>0</v>
          </cell>
          <cell r="Z629">
            <v>0</v>
          </cell>
          <cell r="AA629">
            <v>0</v>
          </cell>
          <cell r="AB629">
            <v>38231</v>
          </cell>
          <cell r="AC629">
            <v>38595</v>
          </cell>
        </row>
        <row r="630">
          <cell r="A630">
            <v>333</v>
          </cell>
          <cell r="B630">
            <v>-1</v>
          </cell>
          <cell r="C630">
            <v>0</v>
          </cell>
          <cell r="D630" t="str">
            <v>Unknown</v>
          </cell>
          <cell r="E630" t="str">
            <v>Bed Day</v>
          </cell>
          <cell r="F630">
            <v>0</v>
          </cell>
          <cell r="G630">
            <v>0</v>
          </cell>
          <cell r="H630">
            <v>0</v>
          </cell>
          <cell r="I630">
            <v>0</v>
          </cell>
          <cell r="J630">
            <v>0</v>
          </cell>
          <cell r="K630">
            <v>0</v>
          </cell>
          <cell r="L630">
            <v>0</v>
          </cell>
          <cell r="M630">
            <v>0</v>
          </cell>
          <cell r="N630">
            <v>0</v>
          </cell>
          <cell r="O630">
            <v>0</v>
          </cell>
          <cell r="P630">
            <v>0</v>
          </cell>
          <cell r="Q630">
            <v>0</v>
          </cell>
          <cell r="R630">
            <v>35040</v>
          </cell>
          <cell r="S630">
            <v>0</v>
          </cell>
          <cell r="T630">
            <v>0</v>
          </cell>
          <cell r="U630">
            <v>0</v>
          </cell>
          <cell r="V630">
            <v>0</v>
          </cell>
          <cell r="W630">
            <v>0</v>
          </cell>
          <cell r="X630">
            <v>0</v>
          </cell>
          <cell r="Y630">
            <v>0</v>
          </cell>
          <cell r="Z630">
            <v>0</v>
          </cell>
          <cell r="AA630">
            <v>0</v>
          </cell>
          <cell r="AB630">
            <v>38231</v>
          </cell>
          <cell r="AC630">
            <v>38595</v>
          </cell>
        </row>
        <row r="631">
          <cell r="A631">
            <v>346</v>
          </cell>
          <cell r="B631">
            <v>-1</v>
          </cell>
          <cell r="C631">
            <v>0</v>
          </cell>
          <cell r="D631" t="str">
            <v>Unknown</v>
          </cell>
          <cell r="E631" t="str">
            <v>Bed Day</v>
          </cell>
          <cell r="F631">
            <v>0</v>
          </cell>
          <cell r="G631">
            <v>0</v>
          </cell>
          <cell r="H631">
            <v>0</v>
          </cell>
          <cell r="I631">
            <v>0</v>
          </cell>
          <cell r="J631">
            <v>0</v>
          </cell>
          <cell r="K631">
            <v>0</v>
          </cell>
          <cell r="L631">
            <v>0</v>
          </cell>
          <cell r="M631">
            <v>0</v>
          </cell>
          <cell r="N631">
            <v>0</v>
          </cell>
          <cell r="O631">
            <v>0</v>
          </cell>
          <cell r="P631">
            <v>0</v>
          </cell>
          <cell r="Q631">
            <v>0</v>
          </cell>
          <cell r="R631">
            <v>99984</v>
          </cell>
          <cell r="S631">
            <v>0</v>
          </cell>
          <cell r="T631">
            <v>0</v>
          </cell>
          <cell r="U631">
            <v>0</v>
          </cell>
          <cell r="V631">
            <v>0</v>
          </cell>
          <cell r="W631">
            <v>0</v>
          </cell>
          <cell r="X631">
            <v>0</v>
          </cell>
          <cell r="Y631">
            <v>0</v>
          </cell>
          <cell r="Z631">
            <v>0</v>
          </cell>
          <cell r="AA631">
            <v>0</v>
          </cell>
          <cell r="AB631">
            <v>38231</v>
          </cell>
          <cell r="AC631">
            <v>38595</v>
          </cell>
        </row>
        <row r="632">
          <cell r="A632">
            <v>349</v>
          </cell>
          <cell r="B632">
            <v>-1</v>
          </cell>
          <cell r="C632">
            <v>0</v>
          </cell>
          <cell r="D632" t="str">
            <v>Unknown</v>
          </cell>
          <cell r="E632" t="str">
            <v>Bed Day</v>
          </cell>
          <cell r="F632">
            <v>0</v>
          </cell>
          <cell r="G632">
            <v>0</v>
          </cell>
          <cell r="H632">
            <v>0</v>
          </cell>
          <cell r="I632">
            <v>0</v>
          </cell>
          <cell r="J632">
            <v>0</v>
          </cell>
          <cell r="K632">
            <v>0</v>
          </cell>
          <cell r="L632">
            <v>0</v>
          </cell>
          <cell r="M632">
            <v>0</v>
          </cell>
          <cell r="N632">
            <v>0</v>
          </cell>
          <cell r="O632">
            <v>0</v>
          </cell>
          <cell r="P632">
            <v>0</v>
          </cell>
          <cell r="Q632">
            <v>0</v>
          </cell>
          <cell r="R632">
            <v>35040</v>
          </cell>
          <cell r="S632">
            <v>0</v>
          </cell>
          <cell r="T632">
            <v>0</v>
          </cell>
          <cell r="U632">
            <v>0</v>
          </cell>
          <cell r="V632">
            <v>0</v>
          </cell>
          <cell r="W632">
            <v>0</v>
          </cell>
          <cell r="X632">
            <v>0</v>
          </cell>
          <cell r="Y632">
            <v>0</v>
          </cell>
          <cell r="Z632">
            <v>0</v>
          </cell>
          <cell r="AA632">
            <v>0</v>
          </cell>
          <cell r="AB632">
            <v>38231</v>
          </cell>
          <cell r="AC632">
            <v>38595</v>
          </cell>
        </row>
        <row r="633">
          <cell r="A633">
            <v>352</v>
          </cell>
          <cell r="B633">
            <v>-1</v>
          </cell>
          <cell r="C633">
            <v>0</v>
          </cell>
          <cell r="D633" t="str">
            <v>Unknown</v>
          </cell>
          <cell r="E633" t="str">
            <v>Bed Day</v>
          </cell>
          <cell r="F633">
            <v>0</v>
          </cell>
          <cell r="G633">
            <v>0</v>
          </cell>
          <cell r="H633">
            <v>0</v>
          </cell>
          <cell r="I633">
            <v>0</v>
          </cell>
          <cell r="J633">
            <v>0</v>
          </cell>
          <cell r="K633">
            <v>0</v>
          </cell>
          <cell r="L633">
            <v>0</v>
          </cell>
          <cell r="M633">
            <v>0</v>
          </cell>
          <cell r="N633">
            <v>0</v>
          </cell>
          <cell r="O633">
            <v>0</v>
          </cell>
          <cell r="P633">
            <v>0</v>
          </cell>
          <cell r="Q633">
            <v>0</v>
          </cell>
          <cell r="R633">
            <v>25728</v>
          </cell>
          <cell r="S633">
            <v>0</v>
          </cell>
          <cell r="T633">
            <v>0</v>
          </cell>
          <cell r="U633">
            <v>0</v>
          </cell>
          <cell r="V633">
            <v>0</v>
          </cell>
          <cell r="W633">
            <v>0</v>
          </cell>
          <cell r="X633">
            <v>0</v>
          </cell>
          <cell r="Y633">
            <v>0</v>
          </cell>
          <cell r="Z633">
            <v>0</v>
          </cell>
          <cell r="AA633">
            <v>0</v>
          </cell>
          <cell r="AB633">
            <v>38231</v>
          </cell>
          <cell r="AC633">
            <v>38595</v>
          </cell>
        </row>
        <row r="634">
          <cell r="A634">
            <v>354</v>
          </cell>
          <cell r="B634">
            <v>-1</v>
          </cell>
          <cell r="C634">
            <v>0</v>
          </cell>
          <cell r="D634" t="str">
            <v>Unknown</v>
          </cell>
          <cell r="E634" t="str">
            <v>Bed Day</v>
          </cell>
          <cell r="F634">
            <v>0</v>
          </cell>
          <cell r="G634">
            <v>0</v>
          </cell>
          <cell r="H634">
            <v>0</v>
          </cell>
          <cell r="I634">
            <v>0</v>
          </cell>
          <cell r="J634">
            <v>0</v>
          </cell>
          <cell r="K634">
            <v>0</v>
          </cell>
          <cell r="L634">
            <v>0</v>
          </cell>
          <cell r="M634">
            <v>0</v>
          </cell>
          <cell r="N634">
            <v>0</v>
          </cell>
          <cell r="O634">
            <v>0</v>
          </cell>
          <cell r="P634">
            <v>0</v>
          </cell>
          <cell r="Q634">
            <v>0</v>
          </cell>
          <cell r="R634">
            <v>32664</v>
          </cell>
          <cell r="S634">
            <v>0</v>
          </cell>
          <cell r="T634">
            <v>0</v>
          </cell>
          <cell r="U634">
            <v>0</v>
          </cell>
          <cell r="V634">
            <v>0</v>
          </cell>
          <cell r="W634">
            <v>0</v>
          </cell>
          <cell r="X634">
            <v>0</v>
          </cell>
          <cell r="Y634">
            <v>0</v>
          </cell>
          <cell r="Z634">
            <v>0</v>
          </cell>
          <cell r="AA634">
            <v>0</v>
          </cell>
          <cell r="AB634">
            <v>38231</v>
          </cell>
          <cell r="AC634">
            <v>38595</v>
          </cell>
        </row>
        <row r="635">
          <cell r="A635">
            <v>710</v>
          </cell>
          <cell r="B635">
            <v>-1</v>
          </cell>
          <cell r="C635">
            <v>31402</v>
          </cell>
          <cell r="D635" t="str">
            <v>Unknown</v>
          </cell>
          <cell r="E635" t="str">
            <v>KINANE, JESSICA</v>
          </cell>
          <cell r="F635">
            <v>0</v>
          </cell>
          <cell r="G635">
            <v>3957.9566927403762</v>
          </cell>
          <cell r="H635">
            <v>1470.180150290033</v>
          </cell>
          <cell r="I635">
            <v>5428.1368430304092</v>
          </cell>
          <cell r="J635">
            <v>0</v>
          </cell>
          <cell r="K635">
            <v>0</v>
          </cell>
          <cell r="L635">
            <v>0</v>
          </cell>
          <cell r="M635">
            <v>0</v>
          </cell>
          <cell r="N635">
            <v>0</v>
          </cell>
          <cell r="O635">
            <v>0</v>
          </cell>
          <cell r="P635">
            <v>0</v>
          </cell>
          <cell r="Q635">
            <v>0</v>
          </cell>
          <cell r="R635">
            <v>30.5</v>
          </cell>
          <cell r="S635">
            <v>0</v>
          </cell>
          <cell r="T635">
            <v>0</v>
          </cell>
          <cell r="U635">
            <v>0</v>
          </cell>
          <cell r="V635">
            <v>278.78372473193883</v>
          </cell>
          <cell r="W635">
            <v>0</v>
          </cell>
          <cell r="X635">
            <v>0</v>
          </cell>
          <cell r="Y635">
            <v>0</v>
          </cell>
          <cell r="Z635">
            <v>0</v>
          </cell>
          <cell r="AA635">
            <v>0</v>
          </cell>
          <cell r="AB635">
            <v>38231</v>
          </cell>
          <cell r="AC635">
            <v>38595</v>
          </cell>
        </row>
        <row r="636">
          <cell r="A636">
            <v>710</v>
          </cell>
          <cell r="B636">
            <v>-1</v>
          </cell>
          <cell r="C636">
            <v>31630</v>
          </cell>
          <cell r="D636" t="str">
            <v>Unknown</v>
          </cell>
          <cell r="E636" t="str">
            <v>ATKINS, CARLA D</v>
          </cell>
          <cell r="F636">
            <v>0</v>
          </cell>
          <cell r="G636">
            <v>15.46045727401661</v>
          </cell>
          <cell r="H636">
            <v>5.119662906228128</v>
          </cell>
          <cell r="I636">
            <v>20.580120180244737</v>
          </cell>
          <cell r="J636">
            <v>0</v>
          </cell>
          <cell r="K636">
            <v>0</v>
          </cell>
          <cell r="L636">
            <v>0</v>
          </cell>
          <cell r="M636">
            <v>0</v>
          </cell>
          <cell r="N636">
            <v>0</v>
          </cell>
          <cell r="O636">
            <v>0</v>
          </cell>
          <cell r="P636">
            <v>0</v>
          </cell>
          <cell r="Q636">
            <v>0</v>
          </cell>
          <cell r="R636">
            <v>1</v>
          </cell>
          <cell r="S636">
            <v>0</v>
          </cell>
          <cell r="T636">
            <v>0</v>
          </cell>
          <cell r="U636">
            <v>0</v>
          </cell>
          <cell r="V636">
            <v>0.99830413621177949</v>
          </cell>
          <cell r="W636">
            <v>0</v>
          </cell>
          <cell r="X636">
            <v>0</v>
          </cell>
          <cell r="Y636">
            <v>0</v>
          </cell>
          <cell r="Z636">
            <v>0</v>
          </cell>
          <cell r="AA636">
            <v>0</v>
          </cell>
          <cell r="AB636">
            <v>38231</v>
          </cell>
          <cell r="AC636">
            <v>38595</v>
          </cell>
        </row>
        <row r="637">
          <cell r="A637">
            <v>710</v>
          </cell>
          <cell r="B637">
            <v>5586</v>
          </cell>
          <cell r="C637">
            <v>33264</v>
          </cell>
          <cell r="D637" t="str">
            <v>COC/ENROLLMENT COORD</v>
          </cell>
          <cell r="E637" t="str">
            <v>MARIN, DANA</v>
          </cell>
          <cell r="F637">
            <v>1</v>
          </cell>
          <cell r="G637">
            <v>22224.18</v>
          </cell>
          <cell r="H637">
            <v>6880.08</v>
          </cell>
          <cell r="I637">
            <v>29104.26</v>
          </cell>
          <cell r="J637">
            <v>0</v>
          </cell>
          <cell r="K637">
            <v>0</v>
          </cell>
          <cell r="L637">
            <v>0</v>
          </cell>
          <cell r="M637">
            <v>0</v>
          </cell>
          <cell r="N637">
            <v>0</v>
          </cell>
          <cell r="O637">
            <v>0</v>
          </cell>
          <cell r="P637">
            <v>0</v>
          </cell>
          <cell r="R637">
            <v>168.75</v>
          </cell>
          <cell r="S637">
            <v>0</v>
          </cell>
          <cell r="T637">
            <v>0</v>
          </cell>
          <cell r="U637">
            <v>0</v>
          </cell>
          <cell r="V637">
            <v>1636.3960999999999</v>
          </cell>
          <cell r="X637">
            <v>0</v>
          </cell>
          <cell r="Y637">
            <v>0</v>
          </cell>
          <cell r="Z637">
            <v>0</v>
          </cell>
          <cell r="AA637">
            <v>0</v>
          </cell>
          <cell r="AB637">
            <v>38231</v>
          </cell>
          <cell r="AC637">
            <v>38595</v>
          </cell>
        </row>
        <row r="638">
          <cell r="A638">
            <v>710</v>
          </cell>
          <cell r="B638">
            <v>-1</v>
          </cell>
          <cell r="C638">
            <v>32138</v>
          </cell>
          <cell r="D638" t="str">
            <v>Unknown</v>
          </cell>
          <cell r="E638" t="str">
            <v>JONES, ELAINE</v>
          </cell>
          <cell r="F638">
            <v>0</v>
          </cell>
          <cell r="G638">
            <v>28.839377895433486</v>
          </cell>
          <cell r="H638">
            <v>11.176685260470832</v>
          </cell>
          <cell r="I638">
            <v>40.01606315590432</v>
          </cell>
          <cell r="J638">
            <v>0</v>
          </cell>
          <cell r="K638">
            <v>0</v>
          </cell>
          <cell r="L638">
            <v>0</v>
          </cell>
          <cell r="M638">
            <v>0</v>
          </cell>
          <cell r="N638">
            <v>0</v>
          </cell>
          <cell r="O638">
            <v>0</v>
          </cell>
          <cell r="P638">
            <v>0</v>
          </cell>
          <cell r="Q638">
            <v>0</v>
          </cell>
          <cell r="R638">
            <v>0.5</v>
          </cell>
          <cell r="S638">
            <v>0</v>
          </cell>
          <cell r="T638">
            <v>0</v>
          </cell>
          <cell r="U638">
            <v>0</v>
          </cell>
          <cell r="V638">
            <v>2.0213678736881913</v>
          </cell>
          <cell r="W638">
            <v>0</v>
          </cell>
          <cell r="X638">
            <v>0</v>
          </cell>
          <cell r="Y638">
            <v>0</v>
          </cell>
          <cell r="Z638">
            <v>0</v>
          </cell>
          <cell r="AA638">
            <v>0</v>
          </cell>
          <cell r="AB638">
            <v>38231</v>
          </cell>
          <cell r="AC638">
            <v>38595</v>
          </cell>
        </row>
        <row r="639">
          <cell r="A639">
            <v>710</v>
          </cell>
          <cell r="B639">
            <v>-1</v>
          </cell>
          <cell r="C639">
            <v>28894</v>
          </cell>
          <cell r="D639" t="str">
            <v>Unknown</v>
          </cell>
          <cell r="E639" t="str">
            <v>CHURCH, SHARON NIKI</v>
          </cell>
          <cell r="F639">
            <v>0</v>
          </cell>
          <cell r="G639">
            <v>19.496087764584409</v>
          </cell>
          <cell r="H639">
            <v>7.4095599568217017</v>
          </cell>
          <cell r="I639">
            <v>26.905647721406112</v>
          </cell>
          <cell r="J639">
            <v>0</v>
          </cell>
          <cell r="K639">
            <v>0</v>
          </cell>
          <cell r="L639">
            <v>0</v>
          </cell>
          <cell r="M639">
            <v>0</v>
          </cell>
          <cell r="N639">
            <v>0</v>
          </cell>
          <cell r="O639">
            <v>0</v>
          </cell>
          <cell r="P639">
            <v>0</v>
          </cell>
          <cell r="Q639">
            <v>0</v>
          </cell>
          <cell r="R639">
            <v>0.73</v>
          </cell>
          <cell r="S639">
            <v>0</v>
          </cell>
          <cell r="T639">
            <v>0</v>
          </cell>
          <cell r="U639">
            <v>0</v>
          </cell>
          <cell r="V639">
            <v>1.4252598526305909</v>
          </cell>
          <cell r="W639">
            <v>0</v>
          </cell>
          <cell r="X639">
            <v>0</v>
          </cell>
          <cell r="Y639">
            <v>0</v>
          </cell>
          <cell r="Z639">
            <v>0</v>
          </cell>
          <cell r="AA639">
            <v>0</v>
          </cell>
          <cell r="AB639">
            <v>38231</v>
          </cell>
          <cell r="AC639">
            <v>38595</v>
          </cell>
        </row>
        <row r="640">
          <cell r="A640">
            <v>710</v>
          </cell>
          <cell r="B640">
            <v>5858</v>
          </cell>
          <cell r="C640">
            <v>25135</v>
          </cell>
          <cell r="D640" t="str">
            <v>INTAKE COORDINATOR</v>
          </cell>
          <cell r="E640" t="str">
            <v>SIFUENTES, VIRGINIA</v>
          </cell>
          <cell r="F640">
            <v>1</v>
          </cell>
          <cell r="G640">
            <v>29260.358815683896</v>
          </cell>
          <cell r="H640">
            <v>10434.226731629904</v>
          </cell>
          <cell r="I640">
            <v>39694.5855473138</v>
          </cell>
          <cell r="J640">
            <v>0</v>
          </cell>
          <cell r="K640">
            <v>0</v>
          </cell>
          <cell r="L640">
            <v>0</v>
          </cell>
          <cell r="M640">
            <v>0</v>
          </cell>
          <cell r="N640">
            <v>0</v>
          </cell>
          <cell r="O640">
            <v>0</v>
          </cell>
          <cell r="P640">
            <v>0</v>
          </cell>
          <cell r="R640">
            <v>539.83000000000004</v>
          </cell>
          <cell r="S640">
            <v>0</v>
          </cell>
          <cell r="T640">
            <v>0</v>
          </cell>
          <cell r="U640">
            <v>0</v>
          </cell>
          <cell r="V640">
            <v>2105.590922140399</v>
          </cell>
          <cell r="X640">
            <v>0</v>
          </cell>
          <cell r="Y640">
            <v>0</v>
          </cell>
          <cell r="Z640">
            <v>0</v>
          </cell>
          <cell r="AA640">
            <v>0</v>
          </cell>
          <cell r="AB640">
            <v>38231</v>
          </cell>
          <cell r="AC640">
            <v>38595</v>
          </cell>
        </row>
        <row r="641">
          <cell r="A641">
            <v>710</v>
          </cell>
          <cell r="B641">
            <v>-1</v>
          </cell>
          <cell r="C641">
            <v>33717</v>
          </cell>
          <cell r="D641" t="str">
            <v>Unknown</v>
          </cell>
          <cell r="E641" t="str">
            <v>CARTER, KASANDRA H</v>
          </cell>
          <cell r="F641">
            <v>0</v>
          </cell>
          <cell r="G641">
            <v>0</v>
          </cell>
          <cell r="H641">
            <v>0</v>
          </cell>
          <cell r="I641">
            <v>0</v>
          </cell>
          <cell r="J641">
            <v>0</v>
          </cell>
          <cell r="K641">
            <v>0</v>
          </cell>
          <cell r="L641">
            <v>0</v>
          </cell>
          <cell r="M641">
            <v>0</v>
          </cell>
          <cell r="N641">
            <v>0</v>
          </cell>
          <cell r="O641">
            <v>0</v>
          </cell>
          <cell r="P641">
            <v>0</v>
          </cell>
          <cell r="Q641">
            <v>0</v>
          </cell>
          <cell r="R641">
            <v>21.5</v>
          </cell>
          <cell r="S641">
            <v>0</v>
          </cell>
          <cell r="T641">
            <v>0</v>
          </cell>
          <cell r="U641">
            <v>0</v>
          </cell>
          <cell r="V641">
            <v>0</v>
          </cell>
          <cell r="W641">
            <v>0</v>
          </cell>
          <cell r="X641">
            <v>0</v>
          </cell>
          <cell r="Y641">
            <v>0</v>
          </cell>
          <cell r="Z641">
            <v>0</v>
          </cell>
          <cell r="AA641">
            <v>0</v>
          </cell>
          <cell r="AB641">
            <v>38231</v>
          </cell>
          <cell r="AC641">
            <v>38595</v>
          </cell>
        </row>
        <row r="642">
          <cell r="A642">
            <v>710</v>
          </cell>
          <cell r="B642">
            <v>-1</v>
          </cell>
          <cell r="C642">
            <v>31774</v>
          </cell>
          <cell r="D642" t="str">
            <v>Unknown</v>
          </cell>
          <cell r="E642" t="str">
            <v>LODWICK, GWILYM  MD</v>
          </cell>
          <cell r="F642">
            <v>0</v>
          </cell>
          <cell r="G642">
            <v>40.157966221779681</v>
          </cell>
          <cell r="H642">
            <v>7.1066207418187402</v>
          </cell>
          <cell r="I642">
            <v>47.264586963598418</v>
          </cell>
          <cell r="J642">
            <v>0</v>
          </cell>
          <cell r="K642">
            <v>0</v>
          </cell>
          <cell r="L642">
            <v>0</v>
          </cell>
          <cell r="M642">
            <v>0</v>
          </cell>
          <cell r="N642">
            <v>0</v>
          </cell>
          <cell r="O642">
            <v>0</v>
          </cell>
          <cell r="P642">
            <v>0</v>
          </cell>
          <cell r="Q642">
            <v>0</v>
          </cell>
          <cell r="R642">
            <v>0.33</v>
          </cell>
          <cell r="S642">
            <v>0</v>
          </cell>
          <cell r="T642">
            <v>0</v>
          </cell>
          <cell r="U642">
            <v>0</v>
          </cell>
          <cell r="V642">
            <v>0.65718195431131887</v>
          </cell>
          <cell r="W642">
            <v>0</v>
          </cell>
          <cell r="X642">
            <v>0</v>
          </cell>
          <cell r="Y642">
            <v>0</v>
          </cell>
          <cell r="Z642">
            <v>0</v>
          </cell>
          <cell r="AA642">
            <v>0</v>
          </cell>
          <cell r="AB642">
            <v>38231</v>
          </cell>
          <cell r="AC642">
            <v>38595</v>
          </cell>
        </row>
        <row r="643">
          <cell r="A643">
            <v>710</v>
          </cell>
          <cell r="B643">
            <v>-1</v>
          </cell>
          <cell r="C643">
            <v>33537</v>
          </cell>
          <cell r="D643" t="str">
            <v>Unknown</v>
          </cell>
          <cell r="E643" t="str">
            <v>ODONNELL, PATRICK</v>
          </cell>
          <cell r="F643">
            <v>0</v>
          </cell>
          <cell r="G643">
            <v>7.6558077157941122</v>
          </cell>
          <cell r="H643">
            <v>1.9359574402300361</v>
          </cell>
          <cell r="I643">
            <v>9.5917651560241488</v>
          </cell>
          <cell r="J643">
            <v>0</v>
          </cell>
          <cell r="K643">
            <v>0</v>
          </cell>
          <cell r="L643">
            <v>0</v>
          </cell>
          <cell r="M643">
            <v>0</v>
          </cell>
          <cell r="N643">
            <v>0</v>
          </cell>
          <cell r="O643">
            <v>0</v>
          </cell>
          <cell r="P643">
            <v>0</v>
          </cell>
          <cell r="Q643">
            <v>0</v>
          </cell>
          <cell r="R643">
            <v>0.25</v>
          </cell>
          <cell r="S643">
            <v>0</v>
          </cell>
          <cell r="T643">
            <v>0</v>
          </cell>
          <cell r="U643">
            <v>0</v>
          </cell>
          <cell r="V643">
            <v>0.40194494902257843</v>
          </cell>
          <cell r="W643">
            <v>0</v>
          </cell>
          <cell r="X643">
            <v>0</v>
          </cell>
          <cell r="Y643">
            <v>0</v>
          </cell>
          <cell r="Z643">
            <v>0</v>
          </cell>
          <cell r="AA643">
            <v>0</v>
          </cell>
          <cell r="AB643">
            <v>38231</v>
          </cell>
          <cell r="AC643">
            <v>38595</v>
          </cell>
        </row>
        <row r="644">
          <cell r="A644">
            <v>710</v>
          </cell>
          <cell r="B644">
            <v>-1</v>
          </cell>
          <cell r="C644">
            <v>32250</v>
          </cell>
          <cell r="D644" t="str">
            <v>Unknown</v>
          </cell>
          <cell r="E644" t="str">
            <v>WILSON, TINA</v>
          </cell>
          <cell r="F644">
            <v>0</v>
          </cell>
          <cell r="G644">
            <v>0</v>
          </cell>
          <cell r="H644">
            <v>0</v>
          </cell>
          <cell r="I644">
            <v>0</v>
          </cell>
          <cell r="J644">
            <v>0</v>
          </cell>
          <cell r="K644">
            <v>0</v>
          </cell>
          <cell r="L644">
            <v>0</v>
          </cell>
          <cell r="M644">
            <v>0</v>
          </cell>
          <cell r="N644">
            <v>0</v>
          </cell>
          <cell r="O644">
            <v>0</v>
          </cell>
          <cell r="P644">
            <v>0</v>
          </cell>
          <cell r="Q644">
            <v>0</v>
          </cell>
          <cell r="R644">
            <v>26.89</v>
          </cell>
          <cell r="S644">
            <v>0</v>
          </cell>
          <cell r="T644">
            <v>0</v>
          </cell>
          <cell r="U644">
            <v>0</v>
          </cell>
          <cell r="V644">
            <v>0</v>
          </cell>
          <cell r="W644">
            <v>0</v>
          </cell>
          <cell r="X644">
            <v>0</v>
          </cell>
          <cell r="Y644">
            <v>0</v>
          </cell>
          <cell r="Z644">
            <v>0</v>
          </cell>
          <cell r="AA644">
            <v>0</v>
          </cell>
          <cell r="AB644">
            <v>38231</v>
          </cell>
          <cell r="AC644">
            <v>38595</v>
          </cell>
        </row>
        <row r="645">
          <cell r="A645">
            <v>710</v>
          </cell>
          <cell r="B645">
            <v>-1</v>
          </cell>
          <cell r="C645">
            <v>32391</v>
          </cell>
          <cell r="D645" t="str">
            <v>Unknown</v>
          </cell>
          <cell r="E645" t="str">
            <v>SHERO, CHARLENE MD</v>
          </cell>
          <cell r="F645">
            <v>0</v>
          </cell>
          <cell r="G645">
            <v>48.630401127233306</v>
          </cell>
          <cell r="H645">
            <v>8.9261379062237367</v>
          </cell>
          <cell r="I645">
            <v>57.556539033457042</v>
          </cell>
          <cell r="J645">
            <v>0</v>
          </cell>
          <cell r="K645">
            <v>0</v>
          </cell>
          <cell r="L645">
            <v>0</v>
          </cell>
          <cell r="M645">
            <v>0</v>
          </cell>
          <cell r="N645">
            <v>0</v>
          </cell>
          <cell r="O645">
            <v>0</v>
          </cell>
          <cell r="P645">
            <v>0</v>
          </cell>
          <cell r="Q645">
            <v>0</v>
          </cell>
          <cell r="R645">
            <v>0.33</v>
          </cell>
          <cell r="S645">
            <v>0</v>
          </cell>
          <cell r="T645">
            <v>0</v>
          </cell>
          <cell r="U645">
            <v>0</v>
          </cell>
          <cell r="V645">
            <v>0.8291963304952602</v>
          </cell>
          <cell r="W645">
            <v>0</v>
          </cell>
          <cell r="X645">
            <v>0</v>
          </cell>
          <cell r="Y645">
            <v>0</v>
          </cell>
          <cell r="Z645">
            <v>0</v>
          </cell>
          <cell r="AA645">
            <v>0</v>
          </cell>
          <cell r="AB645">
            <v>38231</v>
          </cell>
          <cell r="AC645">
            <v>38595</v>
          </cell>
        </row>
        <row r="646">
          <cell r="A646">
            <v>710</v>
          </cell>
          <cell r="B646">
            <v>1995</v>
          </cell>
          <cell r="C646">
            <v>26239</v>
          </cell>
          <cell r="D646" t="str">
            <v>INTAKE COORDINATOR</v>
          </cell>
          <cell r="E646" t="str">
            <v>ARIGUZO, ANTHONIA</v>
          </cell>
          <cell r="F646">
            <v>1</v>
          </cell>
          <cell r="G646">
            <v>25014.665831960461</v>
          </cell>
          <cell r="H646">
            <v>7438.8425041186165</v>
          </cell>
          <cell r="I646">
            <v>32453.508336079078</v>
          </cell>
          <cell r="J646">
            <v>0</v>
          </cell>
          <cell r="K646">
            <v>0</v>
          </cell>
          <cell r="L646">
            <v>0</v>
          </cell>
          <cell r="M646">
            <v>0</v>
          </cell>
          <cell r="N646">
            <v>0</v>
          </cell>
          <cell r="O646">
            <v>0</v>
          </cell>
          <cell r="P646">
            <v>0</v>
          </cell>
          <cell r="R646">
            <v>23.85</v>
          </cell>
          <cell r="S646">
            <v>0</v>
          </cell>
          <cell r="T646">
            <v>0</v>
          </cell>
          <cell r="U646">
            <v>0</v>
          </cell>
          <cell r="V646">
            <v>1634.5311064250411</v>
          </cell>
          <cell r="X646">
            <v>0</v>
          </cell>
          <cell r="Y646">
            <v>0</v>
          </cell>
          <cell r="Z646">
            <v>0</v>
          </cell>
          <cell r="AA646">
            <v>0</v>
          </cell>
          <cell r="AB646">
            <v>38231</v>
          </cell>
          <cell r="AC646">
            <v>38595</v>
          </cell>
        </row>
        <row r="647">
          <cell r="A647">
            <v>711</v>
          </cell>
          <cell r="B647">
            <v>4611</v>
          </cell>
          <cell r="C647">
            <v>33460</v>
          </cell>
          <cell r="D647" t="str">
            <v>SERVICE COORDINATOR</v>
          </cell>
          <cell r="E647" t="str">
            <v>KAM, DUH</v>
          </cell>
          <cell r="F647">
            <v>1</v>
          </cell>
          <cell r="G647">
            <v>13946.19</v>
          </cell>
          <cell r="H647">
            <v>4269.26</v>
          </cell>
          <cell r="I647">
            <v>18215.45</v>
          </cell>
          <cell r="J647">
            <v>0</v>
          </cell>
          <cell r="K647">
            <v>0</v>
          </cell>
          <cell r="L647">
            <v>0</v>
          </cell>
          <cell r="M647">
            <v>0</v>
          </cell>
          <cell r="N647">
            <v>0</v>
          </cell>
          <cell r="O647">
            <v>0</v>
          </cell>
          <cell r="P647">
            <v>0</v>
          </cell>
          <cell r="R647">
            <v>273.64999999999998</v>
          </cell>
          <cell r="S647">
            <v>0</v>
          </cell>
          <cell r="T647">
            <v>0</v>
          </cell>
          <cell r="U647">
            <v>0</v>
          </cell>
          <cell r="V647">
            <v>1165.0003999999999</v>
          </cell>
          <cell r="X647">
            <v>0</v>
          </cell>
          <cell r="Y647">
            <v>0</v>
          </cell>
          <cell r="Z647">
            <v>0</v>
          </cell>
          <cell r="AA647">
            <v>0</v>
          </cell>
          <cell r="AB647">
            <v>38231</v>
          </cell>
          <cell r="AC647">
            <v>38595</v>
          </cell>
        </row>
        <row r="648">
          <cell r="A648">
            <v>711</v>
          </cell>
          <cell r="B648">
            <v>-1</v>
          </cell>
          <cell r="C648">
            <v>22195</v>
          </cell>
          <cell r="D648" t="str">
            <v>Unknown</v>
          </cell>
          <cell r="E648" t="str">
            <v>WILHITE, MADLYN L.</v>
          </cell>
          <cell r="F648">
            <v>0</v>
          </cell>
          <cell r="G648">
            <v>16.124199679413785</v>
          </cell>
          <cell r="H648">
            <v>4.805422395237005</v>
          </cell>
          <cell r="I648">
            <v>20.929622074650791</v>
          </cell>
          <cell r="J648">
            <v>0</v>
          </cell>
          <cell r="K648">
            <v>0</v>
          </cell>
          <cell r="L648">
            <v>0</v>
          </cell>
          <cell r="M648">
            <v>0</v>
          </cell>
          <cell r="N648">
            <v>0</v>
          </cell>
          <cell r="O648">
            <v>0</v>
          </cell>
          <cell r="P648">
            <v>0</v>
          </cell>
          <cell r="Q648">
            <v>0</v>
          </cell>
          <cell r="R648">
            <v>0.56999999999999995</v>
          </cell>
          <cell r="S648">
            <v>0</v>
          </cell>
          <cell r="T648">
            <v>0</v>
          </cell>
          <cell r="U648">
            <v>0</v>
          </cell>
          <cell r="V648">
            <v>1.0859633212731852</v>
          </cell>
          <cell r="W648">
            <v>0</v>
          </cell>
          <cell r="X648">
            <v>0</v>
          </cell>
          <cell r="Y648">
            <v>0</v>
          </cell>
          <cell r="Z648">
            <v>0</v>
          </cell>
          <cell r="AA648">
            <v>0</v>
          </cell>
          <cell r="AB648">
            <v>38231</v>
          </cell>
          <cell r="AC648">
            <v>38595</v>
          </cell>
        </row>
        <row r="649">
          <cell r="A649">
            <v>711</v>
          </cell>
          <cell r="B649">
            <v>6103</v>
          </cell>
          <cell r="C649">
            <v>33766</v>
          </cell>
          <cell r="D649" t="str">
            <v>SERVICE COORDINATOR</v>
          </cell>
          <cell r="E649" t="str">
            <v>BERMAN, LAURIE</v>
          </cell>
          <cell r="F649">
            <v>1</v>
          </cell>
          <cell r="G649">
            <v>23787.37</v>
          </cell>
          <cell r="H649">
            <v>5369.73</v>
          </cell>
          <cell r="I649">
            <v>29157.1</v>
          </cell>
          <cell r="J649">
            <v>0</v>
          </cell>
          <cell r="K649">
            <v>0</v>
          </cell>
          <cell r="L649">
            <v>0</v>
          </cell>
          <cell r="M649">
            <v>0</v>
          </cell>
          <cell r="N649">
            <v>0</v>
          </cell>
          <cell r="O649">
            <v>0</v>
          </cell>
          <cell r="P649">
            <v>0</v>
          </cell>
          <cell r="R649">
            <v>288.75</v>
          </cell>
          <cell r="S649">
            <v>0</v>
          </cell>
          <cell r="T649">
            <v>0</v>
          </cell>
          <cell r="U649">
            <v>0</v>
          </cell>
          <cell r="V649">
            <v>1791.3765000000001</v>
          </cell>
          <cell r="X649">
            <v>0</v>
          </cell>
          <cell r="Y649">
            <v>0</v>
          </cell>
          <cell r="Z649">
            <v>0</v>
          </cell>
          <cell r="AA649">
            <v>0</v>
          </cell>
          <cell r="AB649">
            <v>38231</v>
          </cell>
          <cell r="AC649">
            <v>38595</v>
          </cell>
        </row>
        <row r="650">
          <cell r="A650">
            <v>711</v>
          </cell>
          <cell r="B650">
            <v>4624</v>
          </cell>
          <cell r="C650">
            <v>33729</v>
          </cell>
          <cell r="D650" t="str">
            <v>SERVICE COORDINATOR</v>
          </cell>
          <cell r="E650" t="str">
            <v>THOMPSON, DIONNE</v>
          </cell>
          <cell r="F650">
            <v>1</v>
          </cell>
          <cell r="G650">
            <v>20857.32</v>
          </cell>
          <cell r="H650">
            <v>6167.18</v>
          </cell>
          <cell r="I650">
            <v>27024.5</v>
          </cell>
          <cell r="J650">
            <v>0</v>
          </cell>
          <cell r="K650">
            <v>0</v>
          </cell>
          <cell r="L650">
            <v>0</v>
          </cell>
          <cell r="M650">
            <v>0</v>
          </cell>
          <cell r="N650">
            <v>0</v>
          </cell>
          <cell r="O650">
            <v>0</v>
          </cell>
          <cell r="P650">
            <v>0</v>
          </cell>
          <cell r="R650">
            <v>168.1</v>
          </cell>
          <cell r="S650">
            <v>0</v>
          </cell>
          <cell r="T650">
            <v>0</v>
          </cell>
          <cell r="U650">
            <v>0</v>
          </cell>
          <cell r="V650">
            <v>1608.655</v>
          </cell>
          <cell r="X650">
            <v>0</v>
          </cell>
          <cell r="Y650">
            <v>0</v>
          </cell>
          <cell r="Z650">
            <v>0</v>
          </cell>
          <cell r="AA650">
            <v>0</v>
          </cell>
          <cell r="AB650">
            <v>38231</v>
          </cell>
          <cell r="AC650">
            <v>38595</v>
          </cell>
        </row>
        <row r="651">
          <cell r="A651">
            <v>711</v>
          </cell>
          <cell r="B651">
            <v>-1</v>
          </cell>
          <cell r="C651">
            <v>25135</v>
          </cell>
          <cell r="D651" t="str">
            <v>Unknown</v>
          </cell>
          <cell r="E651" t="str">
            <v>SIFUENTES, VIRGINIA</v>
          </cell>
          <cell r="F651">
            <v>0</v>
          </cell>
          <cell r="G651">
            <v>1138.2611843161028</v>
          </cell>
          <cell r="H651">
            <v>405.90326837009428</v>
          </cell>
          <cell r="I651">
            <v>1544.1644526861971</v>
          </cell>
          <cell r="J651">
            <v>0</v>
          </cell>
          <cell r="K651">
            <v>0</v>
          </cell>
          <cell r="L651">
            <v>0</v>
          </cell>
          <cell r="M651">
            <v>0</v>
          </cell>
          <cell r="N651">
            <v>0</v>
          </cell>
          <cell r="O651">
            <v>0</v>
          </cell>
          <cell r="P651">
            <v>0</v>
          </cell>
          <cell r="Q651">
            <v>0</v>
          </cell>
          <cell r="R651">
            <v>21</v>
          </cell>
          <cell r="S651">
            <v>0</v>
          </cell>
          <cell r="T651">
            <v>0</v>
          </cell>
          <cell r="U651">
            <v>0</v>
          </cell>
          <cell r="V651">
            <v>81.90987785960094</v>
          </cell>
          <cell r="W651">
            <v>0</v>
          </cell>
          <cell r="X651">
            <v>0</v>
          </cell>
          <cell r="Y651">
            <v>0</v>
          </cell>
          <cell r="Z651">
            <v>0</v>
          </cell>
          <cell r="AA651">
            <v>0</v>
          </cell>
          <cell r="AB651">
            <v>38231</v>
          </cell>
          <cell r="AC651">
            <v>38595</v>
          </cell>
        </row>
        <row r="652">
          <cell r="A652">
            <v>711</v>
          </cell>
          <cell r="B652">
            <v>-1</v>
          </cell>
          <cell r="C652">
            <v>32697</v>
          </cell>
          <cell r="D652" t="str">
            <v>Unknown</v>
          </cell>
          <cell r="E652" t="str">
            <v>HANSEN, JAMES D.</v>
          </cell>
          <cell r="F652">
            <v>0</v>
          </cell>
          <cell r="G652">
            <v>0</v>
          </cell>
          <cell r="H652">
            <v>0</v>
          </cell>
          <cell r="I652">
            <v>0</v>
          </cell>
          <cell r="J652">
            <v>0</v>
          </cell>
          <cell r="K652">
            <v>0</v>
          </cell>
          <cell r="L652">
            <v>0</v>
          </cell>
          <cell r="M652">
            <v>0</v>
          </cell>
          <cell r="N652">
            <v>0</v>
          </cell>
          <cell r="O652">
            <v>0</v>
          </cell>
          <cell r="P652">
            <v>0</v>
          </cell>
          <cell r="Q652">
            <v>0</v>
          </cell>
          <cell r="R652">
            <v>1</v>
          </cell>
          <cell r="S652">
            <v>0</v>
          </cell>
          <cell r="T652">
            <v>0</v>
          </cell>
          <cell r="U652">
            <v>0</v>
          </cell>
          <cell r="V652">
            <v>0</v>
          </cell>
          <cell r="W652">
            <v>0</v>
          </cell>
          <cell r="X652">
            <v>0</v>
          </cell>
          <cell r="Y652">
            <v>0</v>
          </cell>
          <cell r="Z652">
            <v>0</v>
          </cell>
          <cell r="AA652">
            <v>0</v>
          </cell>
          <cell r="AB652">
            <v>38231</v>
          </cell>
          <cell r="AC652">
            <v>38595</v>
          </cell>
        </row>
        <row r="653">
          <cell r="A653">
            <v>711</v>
          </cell>
          <cell r="B653">
            <v>4611</v>
          </cell>
          <cell r="C653">
            <v>33818</v>
          </cell>
          <cell r="D653" t="str">
            <v>SERVICE COORDINATOR</v>
          </cell>
          <cell r="E653" t="str">
            <v>NEMAN, CATHERINE P</v>
          </cell>
          <cell r="F653">
            <v>1</v>
          </cell>
          <cell r="G653">
            <v>13197.544576540335</v>
          </cell>
          <cell r="H653">
            <v>2315.7461232267628</v>
          </cell>
          <cell r="I653">
            <v>15513.290699767098</v>
          </cell>
          <cell r="J653">
            <v>0</v>
          </cell>
          <cell r="K653">
            <v>0</v>
          </cell>
          <cell r="L653">
            <v>0</v>
          </cell>
          <cell r="M653">
            <v>0</v>
          </cell>
          <cell r="N653">
            <v>0</v>
          </cell>
          <cell r="O653">
            <v>0</v>
          </cell>
          <cell r="P653">
            <v>0</v>
          </cell>
          <cell r="R653">
            <v>187.42</v>
          </cell>
          <cell r="S653">
            <v>0</v>
          </cell>
          <cell r="T653">
            <v>0</v>
          </cell>
          <cell r="U653">
            <v>0</v>
          </cell>
          <cell r="V653">
            <v>944.51674074740629</v>
          </cell>
          <cell r="X653">
            <v>0</v>
          </cell>
          <cell r="Y653">
            <v>0</v>
          </cell>
          <cell r="Z653">
            <v>0</v>
          </cell>
          <cell r="AA653">
            <v>0</v>
          </cell>
          <cell r="AB653">
            <v>38231</v>
          </cell>
          <cell r="AC653">
            <v>38595</v>
          </cell>
        </row>
        <row r="654">
          <cell r="A654">
            <v>711</v>
          </cell>
          <cell r="B654">
            <v>4618</v>
          </cell>
          <cell r="C654">
            <v>31988</v>
          </cell>
          <cell r="D654" t="str">
            <v>SERVICE COORDINATOR</v>
          </cell>
          <cell r="E654" t="str">
            <v>SANCHEZ, KARIN</v>
          </cell>
          <cell r="F654">
            <v>1</v>
          </cell>
          <cell r="G654">
            <v>27941.644693517905</v>
          </cell>
          <cell r="H654">
            <v>10690.892153802932</v>
          </cell>
          <cell r="I654">
            <v>38632.536847320836</v>
          </cell>
          <cell r="J654">
            <v>0</v>
          </cell>
          <cell r="K654">
            <v>0</v>
          </cell>
          <cell r="L654">
            <v>0</v>
          </cell>
          <cell r="M654">
            <v>0</v>
          </cell>
          <cell r="N654">
            <v>0</v>
          </cell>
          <cell r="O654">
            <v>0</v>
          </cell>
          <cell r="P654">
            <v>0</v>
          </cell>
          <cell r="R654">
            <v>781.58</v>
          </cell>
          <cell r="S654">
            <v>0</v>
          </cell>
          <cell r="T654">
            <v>0</v>
          </cell>
          <cell r="U654">
            <v>0</v>
          </cell>
          <cell r="V654">
            <v>2076.0165312152012</v>
          </cell>
          <cell r="X654">
            <v>0</v>
          </cell>
          <cell r="Y654">
            <v>0</v>
          </cell>
          <cell r="Z654">
            <v>0</v>
          </cell>
          <cell r="AA654">
            <v>0</v>
          </cell>
          <cell r="AB654">
            <v>38231</v>
          </cell>
          <cell r="AC654">
            <v>38595</v>
          </cell>
        </row>
        <row r="655">
          <cell r="A655">
            <v>711</v>
          </cell>
          <cell r="B655">
            <v>-1</v>
          </cell>
          <cell r="C655">
            <v>680444</v>
          </cell>
          <cell r="D655" t="str">
            <v>Unknown</v>
          </cell>
          <cell r="E655" t="str">
            <v>TALUKDAR, FEROZA MD</v>
          </cell>
          <cell r="F655">
            <v>0</v>
          </cell>
          <cell r="G655">
            <v>0</v>
          </cell>
          <cell r="H655">
            <v>0</v>
          </cell>
          <cell r="I655">
            <v>0</v>
          </cell>
          <cell r="J655">
            <v>0</v>
          </cell>
          <cell r="K655">
            <v>0</v>
          </cell>
          <cell r="L655">
            <v>0</v>
          </cell>
          <cell r="M655">
            <v>0</v>
          </cell>
          <cell r="N655">
            <v>0</v>
          </cell>
          <cell r="O655">
            <v>0</v>
          </cell>
          <cell r="P655">
            <v>0</v>
          </cell>
          <cell r="Q655">
            <v>0</v>
          </cell>
          <cell r="R655">
            <v>0.42</v>
          </cell>
          <cell r="S655">
            <v>0</v>
          </cell>
          <cell r="T655">
            <v>0</v>
          </cell>
          <cell r="U655">
            <v>0</v>
          </cell>
          <cell r="V655">
            <v>0</v>
          </cell>
          <cell r="W655">
            <v>0</v>
          </cell>
          <cell r="X655">
            <v>0</v>
          </cell>
          <cell r="Y655">
            <v>0</v>
          </cell>
          <cell r="Z655">
            <v>0</v>
          </cell>
          <cell r="AA655">
            <v>0</v>
          </cell>
          <cell r="AB655">
            <v>38231</v>
          </cell>
          <cell r="AC655">
            <v>38595</v>
          </cell>
        </row>
        <row r="656">
          <cell r="A656">
            <v>711</v>
          </cell>
          <cell r="B656">
            <v>-1</v>
          </cell>
          <cell r="C656">
            <v>33749</v>
          </cell>
          <cell r="D656" t="str">
            <v>Unknown</v>
          </cell>
          <cell r="E656" t="str">
            <v>IGLEHART, JENNIFER N</v>
          </cell>
          <cell r="F656">
            <v>0</v>
          </cell>
          <cell r="G656">
            <v>0</v>
          </cell>
          <cell r="H656">
            <v>0</v>
          </cell>
          <cell r="I656">
            <v>0</v>
          </cell>
          <cell r="J656">
            <v>0</v>
          </cell>
          <cell r="K656">
            <v>0</v>
          </cell>
          <cell r="L656">
            <v>0</v>
          </cell>
          <cell r="M656">
            <v>0</v>
          </cell>
          <cell r="N656">
            <v>0</v>
          </cell>
          <cell r="O656">
            <v>0</v>
          </cell>
          <cell r="P656">
            <v>0</v>
          </cell>
          <cell r="Q656">
            <v>0</v>
          </cell>
          <cell r="R656">
            <v>34.5</v>
          </cell>
          <cell r="S656">
            <v>0</v>
          </cell>
          <cell r="T656">
            <v>0</v>
          </cell>
          <cell r="U656">
            <v>0</v>
          </cell>
          <cell r="V656">
            <v>0</v>
          </cell>
          <cell r="W656">
            <v>0</v>
          </cell>
          <cell r="X656">
            <v>0</v>
          </cell>
          <cell r="Y656">
            <v>0</v>
          </cell>
          <cell r="Z656">
            <v>0</v>
          </cell>
          <cell r="AA656">
            <v>0</v>
          </cell>
          <cell r="AB656">
            <v>38231</v>
          </cell>
          <cell r="AC656">
            <v>38595</v>
          </cell>
        </row>
        <row r="657">
          <cell r="A657">
            <v>711</v>
          </cell>
          <cell r="B657">
            <v>-1</v>
          </cell>
          <cell r="C657">
            <v>33563</v>
          </cell>
          <cell r="D657" t="str">
            <v>Unknown</v>
          </cell>
          <cell r="E657" t="str">
            <v>MOORER, LETICIA</v>
          </cell>
          <cell r="F657">
            <v>0</v>
          </cell>
          <cell r="G657">
            <v>28791</v>
          </cell>
          <cell r="H657">
            <v>7213.52</v>
          </cell>
          <cell r="I657">
            <v>36004.519999999997</v>
          </cell>
          <cell r="J657">
            <v>0</v>
          </cell>
          <cell r="K657">
            <v>0</v>
          </cell>
          <cell r="L657">
            <v>0</v>
          </cell>
          <cell r="M657">
            <v>0</v>
          </cell>
          <cell r="N657">
            <v>0</v>
          </cell>
          <cell r="O657">
            <v>0</v>
          </cell>
          <cell r="P657">
            <v>0</v>
          </cell>
          <cell r="Q657">
            <v>0</v>
          </cell>
          <cell r="R657">
            <v>805.28</v>
          </cell>
          <cell r="S657">
            <v>0</v>
          </cell>
          <cell r="T657">
            <v>0</v>
          </cell>
          <cell r="U657">
            <v>0</v>
          </cell>
          <cell r="V657">
            <v>2080.0007999999998</v>
          </cell>
          <cell r="W657">
            <v>0</v>
          </cell>
          <cell r="X657">
            <v>0</v>
          </cell>
          <cell r="Y657">
            <v>0</v>
          </cell>
          <cell r="Z657">
            <v>0</v>
          </cell>
          <cell r="AA657">
            <v>0</v>
          </cell>
          <cell r="AB657">
            <v>38231</v>
          </cell>
          <cell r="AC657">
            <v>38595</v>
          </cell>
        </row>
        <row r="658">
          <cell r="A658">
            <v>711</v>
          </cell>
          <cell r="B658">
            <v>-1</v>
          </cell>
          <cell r="C658">
            <v>33367</v>
          </cell>
          <cell r="D658" t="str">
            <v>Unknown</v>
          </cell>
          <cell r="E658" t="str">
            <v>TESTANI-BARTO, ANGELINE</v>
          </cell>
          <cell r="F658">
            <v>0</v>
          </cell>
          <cell r="G658">
            <v>857.40990661794569</v>
          </cell>
          <cell r="H658">
            <v>268.90552273650025</v>
          </cell>
          <cell r="I658">
            <v>1126.315429354446</v>
          </cell>
          <cell r="J658">
            <v>0</v>
          </cell>
          <cell r="K658">
            <v>0</v>
          </cell>
          <cell r="L658">
            <v>0</v>
          </cell>
          <cell r="M658">
            <v>0</v>
          </cell>
          <cell r="N658">
            <v>0</v>
          </cell>
          <cell r="O658">
            <v>0</v>
          </cell>
          <cell r="P658">
            <v>0</v>
          </cell>
          <cell r="Q658">
            <v>0</v>
          </cell>
          <cell r="R658">
            <v>17.670000000000002</v>
          </cell>
          <cell r="S658">
            <v>0</v>
          </cell>
          <cell r="T658">
            <v>0</v>
          </cell>
          <cell r="U658">
            <v>0</v>
          </cell>
          <cell r="V658">
            <v>62.176231790499386</v>
          </cell>
          <cell r="W658">
            <v>0</v>
          </cell>
          <cell r="X658">
            <v>0</v>
          </cell>
          <cell r="Y658">
            <v>0</v>
          </cell>
          <cell r="Z658">
            <v>0</v>
          </cell>
          <cell r="AA658">
            <v>0</v>
          </cell>
          <cell r="AB658">
            <v>38231</v>
          </cell>
          <cell r="AC658">
            <v>38595</v>
          </cell>
        </row>
        <row r="659">
          <cell r="A659">
            <v>711</v>
          </cell>
          <cell r="B659">
            <v>4607</v>
          </cell>
          <cell r="C659">
            <v>24376</v>
          </cell>
          <cell r="D659" t="str">
            <v>SUPR ASSOCIATE DIRECTOR</v>
          </cell>
          <cell r="E659" t="str">
            <v>PEEK, ROB P.</v>
          </cell>
          <cell r="F659">
            <v>1</v>
          </cell>
          <cell r="G659">
            <v>1891.0697684078939</v>
          </cell>
          <cell r="H659">
            <v>554.38526907894845</v>
          </cell>
          <cell r="I659">
            <v>2445.4550374868422</v>
          </cell>
          <cell r="J659">
            <v>0</v>
          </cell>
          <cell r="K659">
            <v>0</v>
          </cell>
          <cell r="L659">
            <v>0</v>
          </cell>
          <cell r="M659">
            <v>0</v>
          </cell>
          <cell r="N659">
            <v>0</v>
          </cell>
          <cell r="O659">
            <v>0</v>
          </cell>
          <cell r="P659">
            <v>0</v>
          </cell>
          <cell r="R659">
            <v>81.41</v>
          </cell>
          <cell r="S659">
            <v>0</v>
          </cell>
          <cell r="T659">
            <v>0</v>
          </cell>
          <cell r="U659">
            <v>0</v>
          </cell>
          <cell r="V659">
            <v>81.41</v>
          </cell>
          <cell r="X659">
            <v>0</v>
          </cell>
          <cell r="Y659">
            <v>0</v>
          </cell>
          <cell r="Z659">
            <v>0</v>
          </cell>
          <cell r="AA659">
            <v>0</v>
          </cell>
          <cell r="AB659">
            <v>38231</v>
          </cell>
          <cell r="AC659">
            <v>38595</v>
          </cell>
        </row>
        <row r="660">
          <cell r="A660">
            <v>711</v>
          </cell>
          <cell r="B660">
            <v>6261</v>
          </cell>
          <cell r="C660">
            <v>26956</v>
          </cell>
          <cell r="D660" t="str">
            <v>SUPR SERVICE COORDINATOR, SPVR</v>
          </cell>
          <cell r="E660" t="str">
            <v>MILLER-SHANKLIN, DAMITA</v>
          </cell>
          <cell r="F660">
            <v>1</v>
          </cell>
          <cell r="G660">
            <v>1190.5687178101086</v>
          </cell>
          <cell r="H660">
            <v>398.42292786618168</v>
          </cell>
          <cell r="I660">
            <v>1588.9916456762903</v>
          </cell>
          <cell r="J660">
            <v>0</v>
          </cell>
          <cell r="K660">
            <v>0</v>
          </cell>
          <cell r="L660">
            <v>0</v>
          </cell>
          <cell r="M660">
            <v>0</v>
          </cell>
          <cell r="N660">
            <v>0</v>
          </cell>
          <cell r="O660">
            <v>0</v>
          </cell>
          <cell r="P660">
            <v>0</v>
          </cell>
          <cell r="R660">
            <v>74.89</v>
          </cell>
          <cell r="S660">
            <v>0</v>
          </cell>
          <cell r="T660">
            <v>0</v>
          </cell>
          <cell r="U660">
            <v>0</v>
          </cell>
          <cell r="V660">
            <v>74.89</v>
          </cell>
          <cell r="X660">
            <v>0</v>
          </cell>
          <cell r="Y660">
            <v>0</v>
          </cell>
          <cell r="Z660">
            <v>0</v>
          </cell>
          <cell r="AA660">
            <v>0</v>
          </cell>
          <cell r="AB660">
            <v>38231</v>
          </cell>
          <cell r="AC660">
            <v>38595</v>
          </cell>
        </row>
        <row r="661">
          <cell r="A661">
            <v>711</v>
          </cell>
          <cell r="B661">
            <v>5222</v>
          </cell>
          <cell r="C661">
            <v>28894</v>
          </cell>
          <cell r="D661" t="str">
            <v>SERVICE COORDINATOR</v>
          </cell>
          <cell r="E661" t="str">
            <v>CHURCH, SHARON NIKI</v>
          </cell>
          <cell r="F661">
            <v>1</v>
          </cell>
          <cell r="G661">
            <v>28432.773912235418</v>
          </cell>
          <cell r="H661">
            <v>10805.980440043179</v>
          </cell>
          <cell r="I661">
            <v>39238.7543522786</v>
          </cell>
          <cell r="J661">
            <v>0</v>
          </cell>
          <cell r="K661">
            <v>0</v>
          </cell>
          <cell r="L661">
            <v>0</v>
          </cell>
          <cell r="M661">
            <v>0</v>
          </cell>
          <cell r="N661">
            <v>0</v>
          </cell>
          <cell r="O661">
            <v>0</v>
          </cell>
          <cell r="P661">
            <v>0</v>
          </cell>
          <cell r="R661">
            <v>1064.6199999999999</v>
          </cell>
          <cell r="S661">
            <v>0</v>
          </cell>
          <cell r="T661">
            <v>0</v>
          </cell>
          <cell r="U661">
            <v>0</v>
          </cell>
          <cell r="V661">
            <v>2078.5755401473693</v>
          </cell>
          <cell r="X661">
            <v>0</v>
          </cell>
          <cell r="Y661">
            <v>0</v>
          </cell>
          <cell r="Z661">
            <v>0</v>
          </cell>
          <cell r="AA661">
            <v>0</v>
          </cell>
          <cell r="AB661">
            <v>38231</v>
          </cell>
          <cell r="AC661">
            <v>38595</v>
          </cell>
        </row>
        <row r="662">
          <cell r="A662">
            <v>711</v>
          </cell>
          <cell r="B662">
            <v>6323</v>
          </cell>
          <cell r="C662">
            <v>31402</v>
          </cell>
          <cell r="D662" t="str">
            <v>SERVICE COORDINATOR II</v>
          </cell>
          <cell r="E662" t="str">
            <v>KINANE, JESSICA</v>
          </cell>
          <cell r="F662">
            <v>1</v>
          </cell>
          <cell r="G662">
            <v>25572.293307259621</v>
          </cell>
          <cell r="H662">
            <v>9498.8098497099636</v>
          </cell>
          <cell r="I662">
            <v>35071.103156969584</v>
          </cell>
          <cell r="J662">
            <v>0</v>
          </cell>
          <cell r="K662">
            <v>0</v>
          </cell>
          <cell r="L662">
            <v>0</v>
          </cell>
          <cell r="M662">
            <v>0</v>
          </cell>
          <cell r="N662">
            <v>0</v>
          </cell>
          <cell r="O662">
            <v>0</v>
          </cell>
          <cell r="P662">
            <v>0</v>
          </cell>
          <cell r="R662">
            <v>197.06</v>
          </cell>
          <cell r="S662">
            <v>0</v>
          </cell>
          <cell r="T662">
            <v>0</v>
          </cell>
          <cell r="U662">
            <v>0</v>
          </cell>
          <cell r="V662">
            <v>1801.2170752680613</v>
          </cell>
          <cell r="X662">
            <v>0</v>
          </cell>
          <cell r="Y662">
            <v>0</v>
          </cell>
          <cell r="Z662">
            <v>0</v>
          </cell>
          <cell r="AA662">
            <v>0</v>
          </cell>
          <cell r="AB662">
            <v>38231</v>
          </cell>
          <cell r="AC662">
            <v>38595</v>
          </cell>
        </row>
        <row r="663">
          <cell r="A663">
            <v>711</v>
          </cell>
          <cell r="B663">
            <v>-1</v>
          </cell>
          <cell r="C663">
            <v>31774</v>
          </cell>
          <cell r="D663" t="str">
            <v>Unknown</v>
          </cell>
          <cell r="E663" t="str">
            <v>LODWICK, GWILYM  MD</v>
          </cell>
          <cell r="F663">
            <v>0</v>
          </cell>
          <cell r="G663">
            <v>80.315932443559362</v>
          </cell>
          <cell r="H663">
            <v>14.21324148363748</v>
          </cell>
          <cell r="I663">
            <v>94.529173927196837</v>
          </cell>
          <cell r="J663">
            <v>0</v>
          </cell>
          <cell r="K663">
            <v>0</v>
          </cell>
          <cell r="L663">
            <v>0</v>
          </cell>
          <cell r="M663">
            <v>0</v>
          </cell>
          <cell r="N663">
            <v>0</v>
          </cell>
          <cell r="O663">
            <v>0</v>
          </cell>
          <cell r="P663">
            <v>0</v>
          </cell>
          <cell r="Q663">
            <v>0</v>
          </cell>
          <cell r="R663">
            <v>0.66</v>
          </cell>
          <cell r="S663">
            <v>0</v>
          </cell>
          <cell r="T663">
            <v>0</v>
          </cell>
          <cell r="U663">
            <v>0</v>
          </cell>
          <cell r="V663">
            <v>1.3143639086226377</v>
          </cell>
          <cell r="W663">
            <v>0</v>
          </cell>
          <cell r="X663">
            <v>0</v>
          </cell>
          <cell r="Y663">
            <v>0</v>
          </cell>
          <cell r="Z663">
            <v>0</v>
          </cell>
          <cell r="AA663">
            <v>0</v>
          </cell>
          <cell r="AB663">
            <v>38231</v>
          </cell>
          <cell r="AC663">
            <v>38595</v>
          </cell>
        </row>
        <row r="664">
          <cell r="A664">
            <v>711</v>
          </cell>
          <cell r="B664">
            <v>6038</v>
          </cell>
          <cell r="C664">
            <v>31630</v>
          </cell>
          <cell r="D664" t="str">
            <v>SUPR SVC COORD</v>
          </cell>
          <cell r="E664" t="str">
            <v>ATKINS, CARLA D</v>
          </cell>
          <cell r="F664">
            <v>0.8</v>
          </cell>
          <cell r="G664">
            <v>9101.1073834953568</v>
          </cell>
          <cell r="H664">
            <v>3013.791963009312</v>
          </cell>
          <cell r="I664">
            <v>12114.89934650467</v>
          </cell>
          <cell r="J664">
            <v>0</v>
          </cell>
          <cell r="K664">
            <v>0</v>
          </cell>
          <cell r="L664">
            <v>0</v>
          </cell>
          <cell r="M664">
            <v>0</v>
          </cell>
          <cell r="N664">
            <v>0</v>
          </cell>
          <cell r="O664">
            <v>0</v>
          </cell>
          <cell r="P664">
            <v>0</v>
          </cell>
          <cell r="R664">
            <v>588.66999999999996</v>
          </cell>
          <cell r="S664">
            <v>0</v>
          </cell>
          <cell r="T664">
            <v>0</v>
          </cell>
          <cell r="U664">
            <v>0</v>
          </cell>
          <cell r="V664">
            <v>587.67169586378816</v>
          </cell>
          <cell r="X664">
            <v>0</v>
          </cell>
          <cell r="Y664">
            <v>0</v>
          </cell>
          <cell r="Z664">
            <v>0</v>
          </cell>
          <cell r="AA664">
            <v>0</v>
          </cell>
          <cell r="AB664">
            <v>38231</v>
          </cell>
          <cell r="AC664">
            <v>38595</v>
          </cell>
        </row>
        <row r="665">
          <cell r="A665">
            <v>711</v>
          </cell>
          <cell r="B665">
            <v>-1</v>
          </cell>
          <cell r="C665">
            <v>26239</v>
          </cell>
          <cell r="D665" t="str">
            <v>Unknown</v>
          </cell>
          <cell r="E665" t="str">
            <v>ARIGUZO, ANTHONIA</v>
          </cell>
          <cell r="F665">
            <v>0</v>
          </cell>
          <cell r="G665">
            <v>6817.4141680395387</v>
          </cell>
          <cell r="H665">
            <v>2027.357495881384</v>
          </cell>
          <cell r="I665">
            <v>8844.7716639209229</v>
          </cell>
          <cell r="J665">
            <v>0</v>
          </cell>
          <cell r="K665">
            <v>0</v>
          </cell>
          <cell r="L665">
            <v>0</v>
          </cell>
          <cell r="M665">
            <v>0</v>
          </cell>
          <cell r="N665">
            <v>0</v>
          </cell>
          <cell r="O665">
            <v>0</v>
          </cell>
          <cell r="P665">
            <v>0</v>
          </cell>
          <cell r="Q665">
            <v>0</v>
          </cell>
          <cell r="R665">
            <v>6.5</v>
          </cell>
          <cell r="S665">
            <v>0</v>
          </cell>
          <cell r="T665">
            <v>0</v>
          </cell>
          <cell r="U665">
            <v>0</v>
          </cell>
          <cell r="V665">
            <v>445.4696935749588</v>
          </cell>
          <cell r="W665">
            <v>0</v>
          </cell>
          <cell r="X665">
            <v>0</v>
          </cell>
          <cell r="Y665">
            <v>0</v>
          </cell>
          <cell r="Z665">
            <v>0</v>
          </cell>
          <cell r="AA665">
            <v>0</v>
          </cell>
          <cell r="AB665">
            <v>38231</v>
          </cell>
          <cell r="AC665">
            <v>38595</v>
          </cell>
        </row>
        <row r="666">
          <cell r="A666">
            <v>711</v>
          </cell>
          <cell r="B666">
            <v>5220</v>
          </cell>
          <cell r="C666">
            <v>32138</v>
          </cell>
          <cell r="D666" t="str">
            <v>SERVICE COORDINATOR</v>
          </cell>
          <cell r="E666" t="str">
            <v>JONES, ELAINE</v>
          </cell>
          <cell r="F666">
            <v>1</v>
          </cell>
          <cell r="G666">
            <v>30474.570622104566</v>
          </cell>
          <cell r="H666">
            <v>11810.403314739529</v>
          </cell>
          <cell r="I666">
            <v>42284.973936844093</v>
          </cell>
          <cell r="J666">
            <v>0</v>
          </cell>
          <cell r="K666">
            <v>0</v>
          </cell>
          <cell r="L666">
            <v>0</v>
          </cell>
          <cell r="M666">
            <v>0</v>
          </cell>
          <cell r="N666">
            <v>0</v>
          </cell>
          <cell r="O666">
            <v>0</v>
          </cell>
          <cell r="P666">
            <v>0</v>
          </cell>
          <cell r="R666">
            <v>528.35</v>
          </cell>
          <cell r="S666">
            <v>0</v>
          </cell>
          <cell r="T666">
            <v>0</v>
          </cell>
          <cell r="U666">
            <v>0</v>
          </cell>
          <cell r="V666">
            <v>2135.9794321263116</v>
          </cell>
          <cell r="X666">
            <v>0</v>
          </cell>
          <cell r="Y666">
            <v>0</v>
          </cell>
          <cell r="Z666">
            <v>0</v>
          </cell>
          <cell r="AA666">
            <v>0</v>
          </cell>
          <cell r="AB666">
            <v>38231</v>
          </cell>
          <cell r="AC666">
            <v>38595</v>
          </cell>
        </row>
        <row r="667">
          <cell r="A667">
            <v>711</v>
          </cell>
          <cell r="B667">
            <v>5946</v>
          </cell>
          <cell r="C667">
            <v>32991</v>
          </cell>
          <cell r="D667" t="str">
            <v>SERVICE COORDINATOR</v>
          </cell>
          <cell r="E667" t="str">
            <v>SALAZAR, ROY</v>
          </cell>
          <cell r="F667">
            <v>0.98</v>
          </cell>
          <cell r="G667">
            <v>29422.9</v>
          </cell>
          <cell r="H667">
            <v>10830.22</v>
          </cell>
          <cell r="I667">
            <v>40253.120000000003</v>
          </cell>
          <cell r="J667">
            <v>0</v>
          </cell>
          <cell r="K667">
            <v>0</v>
          </cell>
          <cell r="L667">
            <v>0</v>
          </cell>
          <cell r="M667">
            <v>0</v>
          </cell>
          <cell r="N667">
            <v>0</v>
          </cell>
          <cell r="O667">
            <v>0</v>
          </cell>
          <cell r="P667">
            <v>0</v>
          </cell>
          <cell r="R667">
            <v>636.28</v>
          </cell>
          <cell r="S667">
            <v>0</v>
          </cell>
          <cell r="T667">
            <v>0</v>
          </cell>
          <cell r="U667">
            <v>0</v>
          </cell>
          <cell r="V667">
            <v>2106.0007999999998</v>
          </cell>
          <cell r="X667">
            <v>0</v>
          </cell>
          <cell r="Y667">
            <v>0</v>
          </cell>
          <cell r="Z667">
            <v>0</v>
          </cell>
          <cell r="AA667">
            <v>0</v>
          </cell>
          <cell r="AB667">
            <v>38231</v>
          </cell>
          <cell r="AC667">
            <v>38595</v>
          </cell>
        </row>
        <row r="668">
          <cell r="A668">
            <v>711</v>
          </cell>
          <cell r="B668">
            <v>5945</v>
          </cell>
          <cell r="C668">
            <v>33319</v>
          </cell>
          <cell r="D668" t="str">
            <v>ADMIN SECRETARY</v>
          </cell>
          <cell r="E668" t="str">
            <v>GILMORE, TISHA</v>
          </cell>
          <cell r="F668">
            <v>1</v>
          </cell>
          <cell r="G668">
            <v>0</v>
          </cell>
          <cell r="H668">
            <v>0</v>
          </cell>
          <cell r="I668">
            <v>0</v>
          </cell>
          <cell r="J668">
            <v>0</v>
          </cell>
          <cell r="K668">
            <v>0</v>
          </cell>
          <cell r="L668">
            <v>0</v>
          </cell>
          <cell r="M668">
            <v>0</v>
          </cell>
          <cell r="N668">
            <v>0</v>
          </cell>
          <cell r="O668">
            <v>0</v>
          </cell>
          <cell r="P668">
            <v>0</v>
          </cell>
          <cell r="R668">
            <v>0</v>
          </cell>
          <cell r="S668">
            <v>0</v>
          </cell>
          <cell r="T668">
            <v>0</v>
          </cell>
          <cell r="U668">
            <v>0</v>
          </cell>
          <cell r="V668">
            <v>0</v>
          </cell>
          <cell r="X668">
            <v>0</v>
          </cell>
          <cell r="Y668">
            <v>0</v>
          </cell>
          <cell r="Z668">
            <v>0</v>
          </cell>
          <cell r="AA668">
            <v>0</v>
          </cell>
          <cell r="AB668">
            <v>38231</v>
          </cell>
          <cell r="AC668">
            <v>38595</v>
          </cell>
        </row>
        <row r="669">
          <cell r="A669">
            <v>711</v>
          </cell>
          <cell r="B669">
            <v>4608</v>
          </cell>
          <cell r="C669">
            <v>33732</v>
          </cell>
          <cell r="D669" t="str">
            <v>SERVICE COORDINATOR</v>
          </cell>
          <cell r="E669" t="str">
            <v>RAMELLA, HANORA S</v>
          </cell>
          <cell r="F669">
            <v>1</v>
          </cell>
          <cell r="G669">
            <v>28185.81</v>
          </cell>
          <cell r="H669">
            <v>8505.9500000000007</v>
          </cell>
          <cell r="I669">
            <v>36691.760000000002</v>
          </cell>
          <cell r="J669">
            <v>0</v>
          </cell>
          <cell r="K669">
            <v>0</v>
          </cell>
          <cell r="L669">
            <v>0</v>
          </cell>
          <cell r="M669">
            <v>0</v>
          </cell>
          <cell r="N669">
            <v>0</v>
          </cell>
          <cell r="O669">
            <v>0</v>
          </cell>
          <cell r="P669">
            <v>0</v>
          </cell>
          <cell r="R669">
            <v>654.04</v>
          </cell>
          <cell r="S669">
            <v>0</v>
          </cell>
          <cell r="T669">
            <v>0</v>
          </cell>
          <cell r="U669">
            <v>0</v>
          </cell>
          <cell r="V669">
            <v>2080.0007999999998</v>
          </cell>
          <cell r="X669">
            <v>0</v>
          </cell>
          <cell r="Y669">
            <v>0</v>
          </cell>
          <cell r="Z669">
            <v>0</v>
          </cell>
          <cell r="AA669">
            <v>0</v>
          </cell>
          <cell r="AB669">
            <v>38231</v>
          </cell>
          <cell r="AC669">
            <v>38595</v>
          </cell>
        </row>
        <row r="670">
          <cell r="A670">
            <v>711</v>
          </cell>
          <cell r="B670">
            <v>-1</v>
          </cell>
          <cell r="C670">
            <v>32391</v>
          </cell>
          <cell r="D670" t="str">
            <v>Unknown</v>
          </cell>
          <cell r="E670" t="str">
            <v>SHERO, CHARLENE MD</v>
          </cell>
          <cell r="F670">
            <v>0</v>
          </cell>
          <cell r="G670">
            <v>97.260802254466611</v>
          </cell>
          <cell r="H670">
            <v>17.852275812447473</v>
          </cell>
          <cell r="I670">
            <v>115.11307806691408</v>
          </cell>
          <cell r="J670">
            <v>0</v>
          </cell>
          <cell r="K670">
            <v>0</v>
          </cell>
          <cell r="L670">
            <v>0</v>
          </cell>
          <cell r="M670">
            <v>0</v>
          </cell>
          <cell r="N670">
            <v>0</v>
          </cell>
          <cell r="O670">
            <v>0</v>
          </cell>
          <cell r="P670">
            <v>0</v>
          </cell>
          <cell r="Q670">
            <v>0</v>
          </cell>
          <cell r="R670">
            <v>0.66</v>
          </cell>
          <cell r="S670">
            <v>0</v>
          </cell>
          <cell r="T670">
            <v>0</v>
          </cell>
          <cell r="U670">
            <v>0</v>
          </cell>
          <cell r="V670">
            <v>1.6583926609905204</v>
          </cell>
          <cell r="W670">
            <v>0</v>
          </cell>
          <cell r="X670">
            <v>0</v>
          </cell>
          <cell r="Y670">
            <v>0</v>
          </cell>
          <cell r="Z670">
            <v>0</v>
          </cell>
          <cell r="AA670">
            <v>0</v>
          </cell>
          <cell r="AB670">
            <v>38231</v>
          </cell>
          <cell r="AC670">
            <v>38595</v>
          </cell>
        </row>
        <row r="671">
          <cell r="A671">
            <v>711</v>
          </cell>
          <cell r="B671">
            <v>4624</v>
          </cell>
          <cell r="C671">
            <v>33839</v>
          </cell>
          <cell r="D671" t="str">
            <v>SERVICE COORDINATOR</v>
          </cell>
          <cell r="E671" t="str">
            <v>BROWN, TINA</v>
          </cell>
          <cell r="F671">
            <v>1</v>
          </cell>
          <cell r="G671">
            <v>3280.82</v>
          </cell>
          <cell r="H671">
            <v>319.86</v>
          </cell>
          <cell r="I671">
            <v>3600.68</v>
          </cell>
          <cell r="J671">
            <v>0</v>
          </cell>
          <cell r="K671">
            <v>0</v>
          </cell>
          <cell r="L671">
            <v>0</v>
          </cell>
          <cell r="M671">
            <v>0</v>
          </cell>
          <cell r="N671">
            <v>0</v>
          </cell>
          <cell r="O671">
            <v>0</v>
          </cell>
          <cell r="P671">
            <v>0</v>
          </cell>
          <cell r="R671">
            <v>12.16</v>
          </cell>
          <cell r="S671">
            <v>0</v>
          </cell>
          <cell r="T671">
            <v>0</v>
          </cell>
          <cell r="U671">
            <v>0</v>
          </cell>
          <cell r="V671">
            <v>249.08840000000001</v>
          </cell>
          <cell r="X671">
            <v>0</v>
          </cell>
          <cell r="Y671">
            <v>0</v>
          </cell>
          <cell r="Z671">
            <v>0</v>
          </cell>
          <cell r="AA671">
            <v>0</v>
          </cell>
          <cell r="AB671">
            <v>38231</v>
          </cell>
          <cell r="AC671">
            <v>38595</v>
          </cell>
        </row>
        <row r="672">
          <cell r="A672">
            <v>711</v>
          </cell>
          <cell r="B672">
            <v>-1</v>
          </cell>
          <cell r="C672">
            <v>31663</v>
          </cell>
          <cell r="D672" t="str">
            <v>Unknown</v>
          </cell>
          <cell r="E672" t="str">
            <v>OJEDA, ERICA</v>
          </cell>
          <cell r="F672">
            <v>0</v>
          </cell>
          <cell r="G672">
            <v>168.89285754590287</v>
          </cell>
          <cell r="H672">
            <v>52.234316281274332</v>
          </cell>
          <cell r="I672">
            <v>221.12717382717722</v>
          </cell>
          <cell r="J672">
            <v>0</v>
          </cell>
          <cell r="K672">
            <v>0</v>
          </cell>
          <cell r="L672">
            <v>0</v>
          </cell>
          <cell r="M672">
            <v>0</v>
          </cell>
          <cell r="N672">
            <v>0</v>
          </cell>
          <cell r="O672">
            <v>0</v>
          </cell>
          <cell r="P672">
            <v>0</v>
          </cell>
          <cell r="Q672">
            <v>0</v>
          </cell>
          <cell r="R672">
            <v>5</v>
          </cell>
          <cell r="S672">
            <v>0</v>
          </cell>
          <cell r="T672">
            <v>0</v>
          </cell>
          <cell r="U672">
            <v>0</v>
          </cell>
          <cell r="V672">
            <v>11.736696346954666</v>
          </cell>
          <cell r="W672">
            <v>0</v>
          </cell>
          <cell r="X672">
            <v>0</v>
          </cell>
          <cell r="Y672">
            <v>0</v>
          </cell>
          <cell r="Z672">
            <v>0</v>
          </cell>
          <cell r="AA672">
            <v>0</v>
          </cell>
          <cell r="AB672">
            <v>38231</v>
          </cell>
          <cell r="AC672">
            <v>38595</v>
          </cell>
        </row>
        <row r="673">
          <cell r="A673">
            <v>711</v>
          </cell>
          <cell r="B673">
            <v>-1</v>
          </cell>
          <cell r="C673">
            <v>30066</v>
          </cell>
          <cell r="D673" t="str">
            <v>Unknown</v>
          </cell>
          <cell r="E673" t="str">
            <v>BACH, RUSSELL MD</v>
          </cell>
          <cell r="F673">
            <v>0</v>
          </cell>
          <cell r="G673">
            <v>82.724181839076678</v>
          </cell>
          <cell r="H673">
            <v>15.466234998604522</v>
          </cell>
          <cell r="I673">
            <v>98.190416837681198</v>
          </cell>
          <cell r="J673">
            <v>0</v>
          </cell>
          <cell r="K673">
            <v>0</v>
          </cell>
          <cell r="L673">
            <v>0</v>
          </cell>
          <cell r="M673">
            <v>0</v>
          </cell>
          <cell r="N673">
            <v>0</v>
          </cell>
          <cell r="O673">
            <v>0</v>
          </cell>
          <cell r="P673">
            <v>0</v>
          </cell>
          <cell r="Q673">
            <v>0</v>
          </cell>
          <cell r="R673">
            <v>0.57999999999999996</v>
          </cell>
          <cell r="S673">
            <v>0</v>
          </cell>
          <cell r="T673">
            <v>0</v>
          </cell>
          <cell r="U673">
            <v>0</v>
          </cell>
          <cell r="V673">
            <v>1.2873875621808868</v>
          </cell>
          <cell r="W673">
            <v>0</v>
          </cell>
          <cell r="X673">
            <v>0</v>
          </cell>
          <cell r="Y673">
            <v>0</v>
          </cell>
          <cell r="Z673">
            <v>0</v>
          </cell>
          <cell r="AA673">
            <v>0</v>
          </cell>
          <cell r="AB673">
            <v>38231</v>
          </cell>
          <cell r="AC673">
            <v>38595</v>
          </cell>
        </row>
        <row r="674">
          <cell r="A674">
            <v>711</v>
          </cell>
          <cell r="B674">
            <v>-1</v>
          </cell>
          <cell r="C674">
            <v>33312</v>
          </cell>
          <cell r="D674" t="str">
            <v>Unknown</v>
          </cell>
          <cell r="E674" t="str">
            <v>SOFINOWSKI, RICHARD MD</v>
          </cell>
          <cell r="F674">
            <v>0</v>
          </cell>
          <cell r="G674">
            <v>77.674018057392601</v>
          </cell>
          <cell r="H674">
            <v>11.412460463511414</v>
          </cell>
          <cell r="I674">
            <v>89.086478520904009</v>
          </cell>
          <cell r="J674">
            <v>0</v>
          </cell>
          <cell r="K674">
            <v>0</v>
          </cell>
          <cell r="L674">
            <v>0</v>
          </cell>
          <cell r="M674">
            <v>0</v>
          </cell>
          <cell r="N674">
            <v>0</v>
          </cell>
          <cell r="O674">
            <v>0</v>
          </cell>
          <cell r="P674">
            <v>0</v>
          </cell>
          <cell r="Q674">
            <v>0</v>
          </cell>
          <cell r="R674">
            <v>0.33</v>
          </cell>
          <cell r="S674">
            <v>0</v>
          </cell>
          <cell r="T674">
            <v>0</v>
          </cell>
          <cell r="U674">
            <v>0</v>
          </cell>
          <cell r="V674">
            <v>1.1787142072574617</v>
          </cell>
          <cell r="W674">
            <v>0</v>
          </cell>
          <cell r="X674">
            <v>0</v>
          </cell>
          <cell r="Y674">
            <v>0</v>
          </cell>
          <cell r="Z674">
            <v>0</v>
          </cell>
          <cell r="AA674">
            <v>0</v>
          </cell>
          <cell r="AB674">
            <v>38231</v>
          </cell>
          <cell r="AC674">
            <v>38595</v>
          </cell>
        </row>
        <row r="675">
          <cell r="A675">
            <v>711</v>
          </cell>
          <cell r="B675">
            <v>6322</v>
          </cell>
          <cell r="C675">
            <v>33842</v>
          </cell>
          <cell r="D675" t="str">
            <v>SERVICE COORDINATOR</v>
          </cell>
          <cell r="E675" t="str">
            <v>GOMEZ, DELMA G</v>
          </cell>
          <cell r="F675">
            <v>1</v>
          </cell>
          <cell r="G675">
            <v>7605.82</v>
          </cell>
          <cell r="H675">
            <v>700.42</v>
          </cell>
          <cell r="I675">
            <v>8306.24</v>
          </cell>
          <cell r="J675">
            <v>0</v>
          </cell>
          <cell r="K675">
            <v>0</v>
          </cell>
          <cell r="L675">
            <v>0</v>
          </cell>
          <cell r="M675">
            <v>0</v>
          </cell>
          <cell r="N675">
            <v>0</v>
          </cell>
          <cell r="O675">
            <v>0</v>
          </cell>
          <cell r="P675">
            <v>0</v>
          </cell>
          <cell r="R675">
            <v>115.35</v>
          </cell>
          <cell r="S675">
            <v>0</v>
          </cell>
          <cell r="T675">
            <v>0</v>
          </cell>
          <cell r="U675">
            <v>0</v>
          </cell>
          <cell r="V675">
            <v>545.44479999999999</v>
          </cell>
          <cell r="X675">
            <v>0</v>
          </cell>
          <cell r="Y675">
            <v>0</v>
          </cell>
          <cell r="Z675">
            <v>0</v>
          </cell>
          <cell r="AA675">
            <v>0</v>
          </cell>
          <cell r="AB675">
            <v>38231</v>
          </cell>
          <cell r="AC675">
            <v>38595</v>
          </cell>
        </row>
        <row r="676">
          <cell r="A676">
            <v>711</v>
          </cell>
          <cell r="B676">
            <v>5894</v>
          </cell>
          <cell r="C676">
            <v>33534</v>
          </cell>
          <cell r="D676" t="str">
            <v>SERVICE COORDINATOR</v>
          </cell>
          <cell r="E676" t="str">
            <v>BERNABE, ERIKA C</v>
          </cell>
          <cell r="F676">
            <v>0.98</v>
          </cell>
          <cell r="G676">
            <v>30290.597197021245</v>
          </cell>
          <cell r="H676">
            <v>10799.144758448629</v>
          </cell>
          <cell r="I676">
            <v>41089.741955469872</v>
          </cell>
          <cell r="J676">
            <v>0</v>
          </cell>
          <cell r="K676">
            <v>0</v>
          </cell>
          <cell r="L676">
            <v>0</v>
          </cell>
          <cell r="M676">
            <v>0</v>
          </cell>
          <cell r="N676">
            <v>0</v>
          </cell>
          <cell r="O676">
            <v>0</v>
          </cell>
          <cell r="P676">
            <v>0</v>
          </cell>
          <cell r="R676">
            <v>792.87</v>
          </cell>
          <cell r="S676">
            <v>0</v>
          </cell>
          <cell r="T676">
            <v>0</v>
          </cell>
          <cell r="U676">
            <v>0</v>
          </cell>
          <cell r="V676">
            <v>2080.0332329023963</v>
          </cell>
          <cell r="X676">
            <v>0</v>
          </cell>
          <cell r="Y676">
            <v>0</v>
          </cell>
          <cell r="Z676">
            <v>0</v>
          </cell>
          <cell r="AA676">
            <v>0</v>
          </cell>
          <cell r="AB676">
            <v>38231</v>
          </cell>
          <cell r="AC676">
            <v>38595</v>
          </cell>
        </row>
        <row r="677">
          <cell r="A677">
            <v>714</v>
          </cell>
          <cell r="B677">
            <v>6243</v>
          </cell>
          <cell r="C677">
            <v>31663</v>
          </cell>
          <cell r="D677" t="str">
            <v>SERVICE COORDINATOR II</v>
          </cell>
          <cell r="E677" t="str">
            <v>OJEDA, ERICA</v>
          </cell>
          <cell r="F677">
            <v>1</v>
          </cell>
          <cell r="G677">
            <v>29762.637142454096</v>
          </cell>
          <cell r="H677">
            <v>9204.8356837187257</v>
          </cell>
          <cell r="I677">
            <v>38967.472826172823</v>
          </cell>
          <cell r="J677">
            <v>0</v>
          </cell>
          <cell r="K677">
            <v>0</v>
          </cell>
          <cell r="L677">
            <v>0</v>
          </cell>
          <cell r="M677">
            <v>0</v>
          </cell>
          <cell r="N677">
            <v>0</v>
          </cell>
          <cell r="O677">
            <v>0</v>
          </cell>
          <cell r="P677">
            <v>0</v>
          </cell>
          <cell r="R677">
            <v>881.11</v>
          </cell>
          <cell r="S677">
            <v>0</v>
          </cell>
          <cell r="T677">
            <v>0</v>
          </cell>
          <cell r="U677">
            <v>0</v>
          </cell>
          <cell r="V677">
            <v>2068.2641036530449</v>
          </cell>
          <cell r="X677">
            <v>0</v>
          </cell>
          <cell r="Y677">
            <v>0</v>
          </cell>
          <cell r="Z677">
            <v>0</v>
          </cell>
          <cell r="AA677">
            <v>0</v>
          </cell>
          <cell r="AB677">
            <v>38231</v>
          </cell>
          <cell r="AC677">
            <v>38595</v>
          </cell>
        </row>
        <row r="678">
          <cell r="A678">
            <v>714</v>
          </cell>
          <cell r="B678">
            <v>6243</v>
          </cell>
          <cell r="C678">
            <v>33600</v>
          </cell>
          <cell r="D678" t="str">
            <v>SERVICE COORDINATOR II</v>
          </cell>
          <cell r="E678" t="str">
            <v>CARRION, ANGELA</v>
          </cell>
          <cell r="F678">
            <v>1</v>
          </cell>
          <cell r="G678">
            <v>2343.8132806870049</v>
          </cell>
          <cell r="H678">
            <v>726.25825726639448</v>
          </cell>
          <cell r="I678">
            <v>3070.0715379533995</v>
          </cell>
          <cell r="J678">
            <v>0</v>
          </cell>
          <cell r="K678">
            <v>0</v>
          </cell>
          <cell r="L678">
            <v>0</v>
          </cell>
          <cell r="M678">
            <v>0</v>
          </cell>
          <cell r="N678">
            <v>0</v>
          </cell>
          <cell r="O678">
            <v>0</v>
          </cell>
          <cell r="P678">
            <v>0</v>
          </cell>
          <cell r="R678">
            <v>21.75</v>
          </cell>
          <cell r="S678">
            <v>0</v>
          </cell>
          <cell r="T678">
            <v>0</v>
          </cell>
          <cell r="U678">
            <v>0</v>
          </cell>
          <cell r="V678">
            <v>172.58593652414126</v>
          </cell>
          <cell r="X678">
            <v>0</v>
          </cell>
          <cell r="Y678">
            <v>0</v>
          </cell>
          <cell r="Z678">
            <v>0</v>
          </cell>
          <cell r="AA678">
            <v>0</v>
          </cell>
          <cell r="AB678">
            <v>38231</v>
          </cell>
          <cell r="AC678">
            <v>38595</v>
          </cell>
        </row>
        <row r="679">
          <cell r="A679">
            <v>714</v>
          </cell>
          <cell r="B679">
            <v>5624</v>
          </cell>
          <cell r="C679">
            <v>33632</v>
          </cell>
          <cell r="D679" t="str">
            <v>SERVICE COORDINATOR</v>
          </cell>
          <cell r="E679" t="str">
            <v>HAQ, KAIF Q</v>
          </cell>
          <cell r="F679">
            <v>1</v>
          </cell>
          <cell r="G679">
            <v>27485.93</v>
          </cell>
          <cell r="H679">
            <v>9492.75</v>
          </cell>
          <cell r="I679">
            <v>36978.68</v>
          </cell>
          <cell r="J679">
            <v>0</v>
          </cell>
          <cell r="K679">
            <v>0</v>
          </cell>
          <cell r="L679">
            <v>0</v>
          </cell>
          <cell r="M679">
            <v>0</v>
          </cell>
          <cell r="N679">
            <v>0</v>
          </cell>
          <cell r="O679">
            <v>0</v>
          </cell>
          <cell r="P679">
            <v>0</v>
          </cell>
          <cell r="R679">
            <v>855.5</v>
          </cell>
          <cell r="S679">
            <v>0</v>
          </cell>
          <cell r="T679">
            <v>0</v>
          </cell>
          <cell r="U679">
            <v>0</v>
          </cell>
          <cell r="V679">
            <v>1937.6667</v>
          </cell>
          <cell r="X679">
            <v>0</v>
          </cell>
          <cell r="Y679">
            <v>0</v>
          </cell>
          <cell r="Z679">
            <v>0</v>
          </cell>
          <cell r="AA679">
            <v>0</v>
          </cell>
          <cell r="AB679">
            <v>38231</v>
          </cell>
          <cell r="AC679">
            <v>38595</v>
          </cell>
        </row>
        <row r="680">
          <cell r="A680">
            <v>714</v>
          </cell>
          <cell r="B680">
            <v>5219</v>
          </cell>
          <cell r="C680">
            <v>33367</v>
          </cell>
          <cell r="D680" t="str">
            <v>SERVICE COORDINATOR, INT</v>
          </cell>
          <cell r="E680" t="str">
            <v>TESTANI-BARTO, ANGELINE</v>
          </cell>
          <cell r="F680">
            <v>1</v>
          </cell>
          <cell r="G680">
            <v>27825.790093382057</v>
          </cell>
          <cell r="H680">
            <v>8726.8744772635018</v>
          </cell>
          <cell r="I680">
            <v>36552.66457064556</v>
          </cell>
          <cell r="J680">
            <v>0</v>
          </cell>
          <cell r="K680">
            <v>0</v>
          </cell>
          <cell r="L680">
            <v>0</v>
          </cell>
          <cell r="M680">
            <v>0</v>
          </cell>
          <cell r="N680">
            <v>0</v>
          </cell>
          <cell r="O680">
            <v>0</v>
          </cell>
          <cell r="P680">
            <v>0</v>
          </cell>
          <cell r="R680">
            <v>573.45000000000005</v>
          </cell>
          <cell r="S680">
            <v>0</v>
          </cell>
          <cell r="T680">
            <v>0</v>
          </cell>
          <cell r="U680">
            <v>0</v>
          </cell>
          <cell r="V680">
            <v>2017.8245682095005</v>
          </cell>
          <cell r="X680">
            <v>0</v>
          </cell>
          <cell r="Y680">
            <v>0</v>
          </cell>
          <cell r="Z680">
            <v>0</v>
          </cell>
          <cell r="AA680">
            <v>0</v>
          </cell>
          <cell r="AB680">
            <v>38231</v>
          </cell>
          <cell r="AC680">
            <v>38595</v>
          </cell>
        </row>
        <row r="681">
          <cell r="A681">
            <v>714</v>
          </cell>
          <cell r="B681">
            <v>-1</v>
          </cell>
          <cell r="C681">
            <v>33818</v>
          </cell>
          <cell r="D681" t="str">
            <v>Unknown</v>
          </cell>
          <cell r="E681" t="str">
            <v>NEMAN, CATHERINE P</v>
          </cell>
          <cell r="F681">
            <v>0</v>
          </cell>
          <cell r="G681">
            <v>105.62542345966547</v>
          </cell>
          <cell r="H681">
            <v>18.533876773237353</v>
          </cell>
          <cell r="I681">
            <v>124.15930023290282</v>
          </cell>
          <cell r="J681">
            <v>0</v>
          </cell>
          <cell r="K681">
            <v>0</v>
          </cell>
          <cell r="L681">
            <v>0</v>
          </cell>
          <cell r="M681">
            <v>0</v>
          </cell>
          <cell r="N681">
            <v>0</v>
          </cell>
          <cell r="O681">
            <v>0</v>
          </cell>
          <cell r="P681">
            <v>0</v>
          </cell>
          <cell r="Q681">
            <v>0</v>
          </cell>
          <cell r="R681">
            <v>1.5</v>
          </cell>
          <cell r="S681">
            <v>0</v>
          </cell>
          <cell r="T681">
            <v>0</v>
          </cell>
          <cell r="U681">
            <v>0</v>
          </cell>
          <cell r="V681">
            <v>7.5593592525936906</v>
          </cell>
          <cell r="W681">
            <v>0</v>
          </cell>
          <cell r="X681">
            <v>0</v>
          </cell>
          <cell r="Y681">
            <v>0</v>
          </cell>
          <cell r="Z681">
            <v>0</v>
          </cell>
          <cell r="AA681">
            <v>0</v>
          </cell>
          <cell r="AB681">
            <v>38231</v>
          </cell>
          <cell r="AC681">
            <v>38595</v>
          </cell>
        </row>
        <row r="682">
          <cell r="A682">
            <v>714</v>
          </cell>
          <cell r="B682">
            <v>-1</v>
          </cell>
          <cell r="C682">
            <v>33754</v>
          </cell>
          <cell r="D682" t="str">
            <v>Unknown</v>
          </cell>
          <cell r="E682" t="str">
            <v>CARDENAS, CLAUDIA Z</v>
          </cell>
          <cell r="F682">
            <v>0</v>
          </cell>
          <cell r="G682">
            <v>40.5183562219731</v>
          </cell>
          <cell r="H682">
            <v>9.2605474588938712</v>
          </cell>
          <cell r="I682">
            <v>49.778903680866975</v>
          </cell>
          <cell r="J682">
            <v>0</v>
          </cell>
          <cell r="K682">
            <v>0</v>
          </cell>
          <cell r="L682">
            <v>0</v>
          </cell>
          <cell r="M682">
            <v>0</v>
          </cell>
          <cell r="N682">
            <v>0</v>
          </cell>
          <cell r="O682">
            <v>0</v>
          </cell>
          <cell r="P682">
            <v>0</v>
          </cell>
          <cell r="Q682">
            <v>0</v>
          </cell>
          <cell r="R682">
            <v>0.57999999999999996</v>
          </cell>
          <cell r="S682">
            <v>0</v>
          </cell>
          <cell r="T682">
            <v>0</v>
          </cell>
          <cell r="U682">
            <v>0</v>
          </cell>
          <cell r="V682">
            <v>2.7322563761210761</v>
          </cell>
          <cell r="W682">
            <v>0</v>
          </cell>
          <cell r="X682">
            <v>0</v>
          </cell>
          <cell r="Y682">
            <v>0</v>
          </cell>
          <cell r="Z682">
            <v>0</v>
          </cell>
          <cell r="AA682">
            <v>0</v>
          </cell>
          <cell r="AB682">
            <v>38231</v>
          </cell>
          <cell r="AC682">
            <v>38595</v>
          </cell>
        </row>
        <row r="683">
          <cell r="A683">
            <v>714</v>
          </cell>
          <cell r="B683">
            <v>-1</v>
          </cell>
          <cell r="C683">
            <v>33753</v>
          </cell>
          <cell r="D683" t="str">
            <v>Unknown</v>
          </cell>
          <cell r="E683" t="str">
            <v>ZELLEY, PETER LEE</v>
          </cell>
          <cell r="F683">
            <v>0</v>
          </cell>
          <cell r="G683">
            <v>5445.62</v>
          </cell>
          <cell r="H683">
            <v>616.67999999999995</v>
          </cell>
          <cell r="I683">
            <v>6062.3</v>
          </cell>
          <cell r="J683">
            <v>0</v>
          </cell>
          <cell r="K683">
            <v>0</v>
          </cell>
          <cell r="L683">
            <v>0</v>
          </cell>
          <cell r="M683">
            <v>0</v>
          </cell>
          <cell r="N683">
            <v>0</v>
          </cell>
          <cell r="O683">
            <v>0</v>
          </cell>
          <cell r="P683">
            <v>0</v>
          </cell>
          <cell r="Q683">
            <v>0</v>
          </cell>
          <cell r="R683">
            <v>128.94</v>
          </cell>
          <cell r="S683">
            <v>0</v>
          </cell>
          <cell r="T683">
            <v>0</v>
          </cell>
          <cell r="U683">
            <v>0</v>
          </cell>
          <cell r="V683">
            <v>610.25</v>
          </cell>
          <cell r="W683">
            <v>0</v>
          </cell>
          <cell r="X683">
            <v>0</v>
          </cell>
          <cell r="Y683">
            <v>0</v>
          </cell>
          <cell r="Z683">
            <v>0</v>
          </cell>
          <cell r="AA683">
            <v>0</v>
          </cell>
          <cell r="AB683">
            <v>38231</v>
          </cell>
          <cell r="AC683">
            <v>38595</v>
          </cell>
        </row>
        <row r="684">
          <cell r="A684">
            <v>714</v>
          </cell>
          <cell r="B684">
            <v>-1</v>
          </cell>
          <cell r="C684">
            <v>31988</v>
          </cell>
          <cell r="D684" t="str">
            <v>Unknown</v>
          </cell>
          <cell r="E684" t="str">
            <v>SANCHEZ, KARIN</v>
          </cell>
          <cell r="F684">
            <v>0</v>
          </cell>
          <cell r="G684">
            <v>53.625306482096335</v>
          </cell>
          <cell r="H684">
            <v>20.517846197067986</v>
          </cell>
          <cell r="I684">
            <v>74.143152679164317</v>
          </cell>
          <cell r="J684">
            <v>0</v>
          </cell>
          <cell r="K684">
            <v>0</v>
          </cell>
          <cell r="L684">
            <v>0</v>
          </cell>
          <cell r="M684">
            <v>0</v>
          </cell>
          <cell r="N684">
            <v>0</v>
          </cell>
          <cell r="O684">
            <v>0</v>
          </cell>
          <cell r="P684">
            <v>0</v>
          </cell>
          <cell r="Q684">
            <v>0</v>
          </cell>
          <cell r="R684">
            <v>1.5</v>
          </cell>
          <cell r="S684">
            <v>0</v>
          </cell>
          <cell r="T684">
            <v>0</v>
          </cell>
          <cell r="U684">
            <v>0</v>
          </cell>
          <cell r="V684">
            <v>3.9842687847984872</v>
          </cell>
          <cell r="W684">
            <v>0</v>
          </cell>
          <cell r="X684">
            <v>0</v>
          </cell>
          <cell r="Y684">
            <v>0</v>
          </cell>
          <cell r="Z684">
            <v>0</v>
          </cell>
          <cell r="AA684">
            <v>0</v>
          </cell>
          <cell r="AB684">
            <v>38231</v>
          </cell>
          <cell r="AC684">
            <v>38595</v>
          </cell>
        </row>
        <row r="685">
          <cell r="A685">
            <v>715</v>
          </cell>
          <cell r="B685">
            <v>5894</v>
          </cell>
          <cell r="C685">
            <v>33534</v>
          </cell>
          <cell r="D685" t="str">
            <v>SERVICE COORDINATOR</v>
          </cell>
          <cell r="E685" t="str">
            <v>BERNABE, ERIKA C</v>
          </cell>
          <cell r="F685">
            <v>0.02</v>
          </cell>
          <cell r="G685">
            <v>0</v>
          </cell>
          <cell r="H685">
            <v>0</v>
          </cell>
          <cell r="I685">
            <v>0</v>
          </cell>
          <cell r="J685">
            <v>0</v>
          </cell>
          <cell r="K685">
            <v>0</v>
          </cell>
          <cell r="L685">
            <v>0</v>
          </cell>
          <cell r="M685">
            <v>0</v>
          </cell>
          <cell r="N685">
            <v>0</v>
          </cell>
          <cell r="O685">
            <v>0</v>
          </cell>
          <cell r="P685">
            <v>0</v>
          </cell>
          <cell r="R685">
            <v>0</v>
          </cell>
          <cell r="S685">
            <v>0</v>
          </cell>
          <cell r="T685">
            <v>0</v>
          </cell>
          <cell r="U685">
            <v>0</v>
          </cell>
          <cell r="V685">
            <v>0</v>
          </cell>
          <cell r="X685">
            <v>0</v>
          </cell>
          <cell r="Y685">
            <v>0</v>
          </cell>
          <cell r="Z685">
            <v>0</v>
          </cell>
          <cell r="AA685">
            <v>0</v>
          </cell>
          <cell r="AB685">
            <v>38231</v>
          </cell>
          <cell r="AC685">
            <v>38595</v>
          </cell>
        </row>
        <row r="686">
          <cell r="A686">
            <v>715</v>
          </cell>
          <cell r="B686">
            <v>6000</v>
          </cell>
          <cell r="C686">
            <v>33563</v>
          </cell>
          <cell r="D686" t="str">
            <v>SERVICE COORDINATOR</v>
          </cell>
          <cell r="E686" t="str">
            <v>MOORER, LETICIA</v>
          </cell>
          <cell r="F686">
            <v>1</v>
          </cell>
          <cell r="G686">
            <v>0</v>
          </cell>
          <cell r="H686">
            <v>0</v>
          </cell>
          <cell r="I686">
            <v>0</v>
          </cell>
          <cell r="J686">
            <v>0</v>
          </cell>
          <cell r="K686">
            <v>0</v>
          </cell>
          <cell r="L686">
            <v>0</v>
          </cell>
          <cell r="M686">
            <v>0</v>
          </cell>
          <cell r="N686">
            <v>0</v>
          </cell>
          <cell r="O686">
            <v>0</v>
          </cell>
          <cell r="P686">
            <v>0</v>
          </cell>
          <cell r="R686">
            <v>0</v>
          </cell>
          <cell r="S686">
            <v>0</v>
          </cell>
          <cell r="T686">
            <v>0</v>
          </cell>
          <cell r="U686">
            <v>0</v>
          </cell>
          <cell r="V686">
            <v>0</v>
          </cell>
          <cell r="X686">
            <v>0</v>
          </cell>
          <cell r="Y686">
            <v>0</v>
          </cell>
          <cell r="Z686">
            <v>0</v>
          </cell>
          <cell r="AA686">
            <v>0</v>
          </cell>
          <cell r="AB686">
            <v>38231</v>
          </cell>
          <cell r="AC686">
            <v>38595</v>
          </cell>
        </row>
        <row r="687">
          <cell r="A687">
            <v>715</v>
          </cell>
          <cell r="B687">
            <v>5946</v>
          </cell>
          <cell r="C687">
            <v>32991</v>
          </cell>
          <cell r="D687" t="str">
            <v>SERVICE COORDINATOR</v>
          </cell>
          <cell r="E687" t="str">
            <v>SALAZAR, ROY</v>
          </cell>
          <cell r="F687">
            <v>0.02</v>
          </cell>
          <cell r="G687">
            <v>0</v>
          </cell>
          <cell r="H687">
            <v>0</v>
          </cell>
          <cell r="I687">
            <v>0</v>
          </cell>
          <cell r="J687">
            <v>0</v>
          </cell>
          <cell r="K687">
            <v>0</v>
          </cell>
          <cell r="L687">
            <v>0</v>
          </cell>
          <cell r="M687">
            <v>0</v>
          </cell>
          <cell r="N687">
            <v>0</v>
          </cell>
          <cell r="O687">
            <v>0</v>
          </cell>
          <cell r="P687">
            <v>0</v>
          </cell>
          <cell r="R687">
            <v>0</v>
          </cell>
          <cell r="S687">
            <v>0</v>
          </cell>
          <cell r="T687">
            <v>0</v>
          </cell>
          <cell r="U687">
            <v>0</v>
          </cell>
          <cell r="V687">
            <v>0</v>
          </cell>
          <cell r="X687">
            <v>0</v>
          </cell>
          <cell r="Y687">
            <v>0</v>
          </cell>
          <cell r="Z687">
            <v>0</v>
          </cell>
          <cell r="AA687">
            <v>0</v>
          </cell>
          <cell r="AB687">
            <v>38231</v>
          </cell>
          <cell r="AC687">
            <v>38595</v>
          </cell>
        </row>
        <row r="688">
          <cell r="A688">
            <v>715</v>
          </cell>
          <cell r="B688">
            <v>5718</v>
          </cell>
          <cell r="C688">
            <v>31402</v>
          </cell>
          <cell r="D688" t="str">
            <v>SERVICE COORDINATOR</v>
          </cell>
          <cell r="E688" t="str">
            <v>KINANE, JESSICA</v>
          </cell>
          <cell r="F688">
            <v>0.75</v>
          </cell>
          <cell r="G688">
            <v>0</v>
          </cell>
          <cell r="H688">
            <v>0</v>
          </cell>
          <cell r="I688">
            <v>0</v>
          </cell>
          <cell r="J688">
            <v>0</v>
          </cell>
          <cell r="K688">
            <v>0</v>
          </cell>
          <cell r="L688">
            <v>0</v>
          </cell>
          <cell r="M688">
            <v>0</v>
          </cell>
          <cell r="N688">
            <v>0</v>
          </cell>
          <cell r="O688">
            <v>0</v>
          </cell>
          <cell r="P688">
            <v>0</v>
          </cell>
          <cell r="R688">
            <v>0</v>
          </cell>
          <cell r="S688">
            <v>0</v>
          </cell>
          <cell r="T688">
            <v>0</v>
          </cell>
          <cell r="U688">
            <v>0</v>
          </cell>
          <cell r="V688">
            <v>0</v>
          </cell>
          <cell r="X688">
            <v>0</v>
          </cell>
          <cell r="Y688">
            <v>0</v>
          </cell>
          <cell r="Z688">
            <v>0</v>
          </cell>
          <cell r="AA688">
            <v>0</v>
          </cell>
          <cell r="AB688">
            <v>38231</v>
          </cell>
          <cell r="AC688">
            <v>38595</v>
          </cell>
        </row>
        <row r="689">
          <cell r="A689">
            <v>715</v>
          </cell>
          <cell r="B689">
            <v>6038</v>
          </cell>
          <cell r="C689">
            <v>31630</v>
          </cell>
          <cell r="D689" t="str">
            <v>SUPR SVC COORD</v>
          </cell>
          <cell r="E689" t="str">
            <v>ATKINS, CARLA D</v>
          </cell>
          <cell r="F689">
            <v>0.2</v>
          </cell>
          <cell r="G689">
            <v>0</v>
          </cell>
          <cell r="H689">
            <v>0</v>
          </cell>
          <cell r="I689">
            <v>0</v>
          </cell>
          <cell r="J689">
            <v>0</v>
          </cell>
          <cell r="K689">
            <v>0</v>
          </cell>
          <cell r="L689">
            <v>0</v>
          </cell>
          <cell r="M689">
            <v>0</v>
          </cell>
          <cell r="N689">
            <v>0</v>
          </cell>
          <cell r="O689">
            <v>0</v>
          </cell>
          <cell r="P689">
            <v>0</v>
          </cell>
          <cell r="R689">
            <v>0</v>
          </cell>
          <cell r="S689">
            <v>0</v>
          </cell>
          <cell r="T689">
            <v>0</v>
          </cell>
          <cell r="U689">
            <v>0</v>
          </cell>
          <cell r="V689">
            <v>0</v>
          </cell>
          <cell r="X689">
            <v>0</v>
          </cell>
          <cell r="Y689">
            <v>0</v>
          </cell>
          <cell r="Z689">
            <v>0</v>
          </cell>
          <cell r="AA689">
            <v>0</v>
          </cell>
          <cell r="AB689">
            <v>38231</v>
          </cell>
          <cell r="AC689">
            <v>38595</v>
          </cell>
        </row>
        <row r="690">
          <cell r="A690">
            <v>715</v>
          </cell>
          <cell r="B690">
            <v>5718</v>
          </cell>
          <cell r="C690">
            <v>33729</v>
          </cell>
          <cell r="D690" t="str">
            <v>SERVICE COORDINATOR</v>
          </cell>
          <cell r="E690" t="str">
            <v>THOMPSON, DIONNE</v>
          </cell>
          <cell r="F690">
            <v>0.75</v>
          </cell>
          <cell r="G690">
            <v>0</v>
          </cell>
          <cell r="H690">
            <v>0</v>
          </cell>
          <cell r="I690">
            <v>0</v>
          </cell>
          <cell r="J690">
            <v>0</v>
          </cell>
          <cell r="K690">
            <v>0</v>
          </cell>
          <cell r="L690">
            <v>0</v>
          </cell>
          <cell r="M690">
            <v>0</v>
          </cell>
          <cell r="N690">
            <v>0</v>
          </cell>
          <cell r="O690">
            <v>0</v>
          </cell>
          <cell r="P690">
            <v>0</v>
          </cell>
          <cell r="R690">
            <v>0</v>
          </cell>
          <cell r="S690">
            <v>0</v>
          </cell>
          <cell r="T690">
            <v>0</v>
          </cell>
          <cell r="U690">
            <v>0</v>
          </cell>
          <cell r="V690">
            <v>0</v>
          </cell>
          <cell r="X690">
            <v>0</v>
          </cell>
          <cell r="Y690">
            <v>0</v>
          </cell>
          <cell r="Z690">
            <v>0</v>
          </cell>
          <cell r="AA690">
            <v>0</v>
          </cell>
          <cell r="AB690">
            <v>38231</v>
          </cell>
          <cell r="AC690">
            <v>38595</v>
          </cell>
        </row>
        <row r="691">
          <cell r="A691">
            <v>728</v>
          </cell>
          <cell r="B691">
            <v>-1</v>
          </cell>
          <cell r="C691">
            <v>33717</v>
          </cell>
          <cell r="D691" t="str">
            <v>Unknown</v>
          </cell>
          <cell r="E691" t="str">
            <v>CARTER, KASANDRA H</v>
          </cell>
          <cell r="F691">
            <v>0</v>
          </cell>
          <cell r="G691">
            <v>0</v>
          </cell>
          <cell r="H691">
            <v>0</v>
          </cell>
          <cell r="I691">
            <v>0</v>
          </cell>
          <cell r="J691">
            <v>0</v>
          </cell>
          <cell r="K691">
            <v>0</v>
          </cell>
          <cell r="L691">
            <v>0</v>
          </cell>
          <cell r="M691">
            <v>0</v>
          </cell>
          <cell r="N691">
            <v>0</v>
          </cell>
          <cell r="O691">
            <v>0</v>
          </cell>
          <cell r="P691">
            <v>0</v>
          </cell>
          <cell r="Q691">
            <v>0</v>
          </cell>
          <cell r="R691">
            <v>3.43</v>
          </cell>
          <cell r="S691">
            <v>0</v>
          </cell>
          <cell r="T691">
            <v>0</v>
          </cell>
          <cell r="U691">
            <v>0</v>
          </cell>
          <cell r="V691">
            <v>0</v>
          </cell>
          <cell r="W691">
            <v>0</v>
          </cell>
          <cell r="X691">
            <v>0</v>
          </cell>
          <cell r="Y691">
            <v>0</v>
          </cell>
          <cell r="Z691">
            <v>0</v>
          </cell>
          <cell r="AA691">
            <v>0</v>
          </cell>
          <cell r="AB691">
            <v>38231</v>
          </cell>
          <cell r="AC691">
            <v>38595</v>
          </cell>
        </row>
        <row r="692">
          <cell r="A692">
            <v>728</v>
          </cell>
          <cell r="B692">
            <v>5934</v>
          </cell>
          <cell r="C692">
            <v>32726</v>
          </cell>
          <cell r="D692" t="str">
            <v>RLF PSYCHOLOGIST</v>
          </cell>
          <cell r="E692" t="str">
            <v>ATKINS, RICHARD</v>
          </cell>
          <cell r="F692">
            <v>1</v>
          </cell>
          <cell r="G692">
            <v>9067.81</v>
          </cell>
          <cell r="H692">
            <v>1334.56</v>
          </cell>
          <cell r="I692">
            <v>10402.370000000001</v>
          </cell>
          <cell r="J692">
            <v>0</v>
          </cell>
          <cell r="K692">
            <v>0</v>
          </cell>
          <cell r="L692">
            <v>0</v>
          </cell>
          <cell r="M692">
            <v>0</v>
          </cell>
          <cell r="N692">
            <v>0</v>
          </cell>
          <cell r="O692">
            <v>0</v>
          </cell>
          <cell r="P692">
            <v>0</v>
          </cell>
          <cell r="R692">
            <v>129.43</v>
          </cell>
          <cell r="S692">
            <v>0</v>
          </cell>
          <cell r="T692">
            <v>0</v>
          </cell>
          <cell r="U692">
            <v>0</v>
          </cell>
          <cell r="V692">
            <v>339.5</v>
          </cell>
          <cell r="X692">
            <v>0</v>
          </cell>
          <cell r="Y692">
            <v>0</v>
          </cell>
          <cell r="Z692">
            <v>0</v>
          </cell>
          <cell r="AA692">
            <v>0</v>
          </cell>
          <cell r="AB692">
            <v>38231</v>
          </cell>
          <cell r="AC692">
            <v>38595</v>
          </cell>
        </row>
        <row r="693">
          <cell r="A693">
            <v>728</v>
          </cell>
          <cell r="B693">
            <v>5934</v>
          </cell>
          <cell r="C693">
            <v>32909</v>
          </cell>
          <cell r="D693" t="str">
            <v>RLF PSYCHOLOGIST</v>
          </cell>
          <cell r="E693" t="str">
            <v>HURWITZ, JOYCE</v>
          </cell>
          <cell r="F693">
            <v>1</v>
          </cell>
          <cell r="G693">
            <v>5737.1</v>
          </cell>
          <cell r="H693">
            <v>848.71</v>
          </cell>
          <cell r="I693">
            <v>6585.81</v>
          </cell>
          <cell r="J693">
            <v>0</v>
          </cell>
          <cell r="K693">
            <v>0</v>
          </cell>
          <cell r="L693">
            <v>0</v>
          </cell>
          <cell r="M693">
            <v>0</v>
          </cell>
          <cell r="N693">
            <v>0</v>
          </cell>
          <cell r="O693">
            <v>0</v>
          </cell>
          <cell r="P693">
            <v>0</v>
          </cell>
          <cell r="R693">
            <v>45.48</v>
          </cell>
          <cell r="S693">
            <v>0</v>
          </cell>
          <cell r="T693">
            <v>0</v>
          </cell>
          <cell r="U693">
            <v>0</v>
          </cell>
          <cell r="V693">
            <v>139.25</v>
          </cell>
          <cell r="X693">
            <v>0</v>
          </cell>
          <cell r="Y693">
            <v>0</v>
          </cell>
          <cell r="Z693">
            <v>0</v>
          </cell>
          <cell r="AA693">
            <v>0</v>
          </cell>
          <cell r="AB693">
            <v>38231</v>
          </cell>
          <cell r="AC693">
            <v>38595</v>
          </cell>
        </row>
        <row r="694">
          <cell r="A694">
            <v>728</v>
          </cell>
          <cell r="B694">
            <v>5589</v>
          </cell>
          <cell r="C694">
            <v>33498</v>
          </cell>
          <cell r="D694" t="str">
            <v>PSYCHOLOGIST</v>
          </cell>
          <cell r="E694" t="str">
            <v>GARRETT, MARTHA</v>
          </cell>
          <cell r="F694">
            <v>1</v>
          </cell>
          <cell r="G694">
            <v>34849.440000000002</v>
          </cell>
          <cell r="H694">
            <v>9843.16</v>
          </cell>
          <cell r="I694">
            <v>44692.6</v>
          </cell>
          <cell r="J694">
            <v>0</v>
          </cell>
          <cell r="K694">
            <v>0</v>
          </cell>
          <cell r="L694">
            <v>0</v>
          </cell>
          <cell r="M694">
            <v>0</v>
          </cell>
          <cell r="N694">
            <v>0</v>
          </cell>
          <cell r="O694">
            <v>0</v>
          </cell>
          <cell r="P694">
            <v>0</v>
          </cell>
          <cell r="R694">
            <v>259.45999999999998</v>
          </cell>
          <cell r="S694">
            <v>0</v>
          </cell>
          <cell r="T694">
            <v>0</v>
          </cell>
          <cell r="U694">
            <v>0</v>
          </cell>
          <cell r="V694">
            <v>2080.0007999999998</v>
          </cell>
          <cell r="X694">
            <v>0</v>
          </cell>
          <cell r="Y694">
            <v>0</v>
          </cell>
          <cell r="Z694">
            <v>0</v>
          </cell>
          <cell r="AA694">
            <v>0</v>
          </cell>
          <cell r="AB694">
            <v>38231</v>
          </cell>
          <cell r="AC694">
            <v>38595</v>
          </cell>
        </row>
        <row r="695">
          <cell r="A695">
            <v>729</v>
          </cell>
          <cell r="B695">
            <v>5651</v>
          </cell>
          <cell r="C695">
            <v>24406</v>
          </cell>
          <cell r="D695" t="str">
            <v>IN-HOME SUPPORT ASSISTANT</v>
          </cell>
          <cell r="E695" t="str">
            <v>JONES, FREDERICK</v>
          </cell>
          <cell r="F695">
            <v>1</v>
          </cell>
          <cell r="G695">
            <v>27443.56</v>
          </cell>
          <cell r="H695">
            <v>9309.24</v>
          </cell>
          <cell r="I695">
            <v>36752.800000000003</v>
          </cell>
          <cell r="J695">
            <v>0</v>
          </cell>
          <cell r="K695">
            <v>0</v>
          </cell>
          <cell r="L695">
            <v>0</v>
          </cell>
          <cell r="M695">
            <v>0</v>
          </cell>
          <cell r="N695">
            <v>0</v>
          </cell>
          <cell r="O695">
            <v>0</v>
          </cell>
          <cell r="P695">
            <v>0</v>
          </cell>
          <cell r="R695">
            <v>2079.31</v>
          </cell>
          <cell r="S695">
            <v>0</v>
          </cell>
          <cell r="T695">
            <v>0</v>
          </cell>
          <cell r="U695">
            <v>0</v>
          </cell>
          <cell r="V695">
            <v>2483.0007999999998</v>
          </cell>
          <cell r="X695">
            <v>0</v>
          </cell>
          <cell r="Y695">
            <v>0</v>
          </cell>
          <cell r="Z695">
            <v>0</v>
          </cell>
          <cell r="AA695">
            <v>0</v>
          </cell>
          <cell r="AB695">
            <v>38231</v>
          </cell>
          <cell r="AC695">
            <v>38595</v>
          </cell>
        </row>
        <row r="696">
          <cell r="A696">
            <v>729</v>
          </cell>
          <cell r="B696">
            <v>-1</v>
          </cell>
          <cell r="C696">
            <v>33319</v>
          </cell>
          <cell r="D696" t="str">
            <v>Unknown</v>
          </cell>
          <cell r="E696" t="str">
            <v>GILMORE, TISHA</v>
          </cell>
          <cell r="F696">
            <v>0</v>
          </cell>
          <cell r="G696">
            <v>25376.98</v>
          </cell>
          <cell r="H696">
            <v>8502.81</v>
          </cell>
          <cell r="I696">
            <v>33879.79</v>
          </cell>
          <cell r="J696">
            <v>0</v>
          </cell>
          <cell r="K696">
            <v>0</v>
          </cell>
          <cell r="L696">
            <v>0</v>
          </cell>
          <cell r="M696">
            <v>0</v>
          </cell>
          <cell r="N696">
            <v>0</v>
          </cell>
          <cell r="O696">
            <v>0</v>
          </cell>
          <cell r="P696">
            <v>0</v>
          </cell>
          <cell r="Q696">
            <v>0</v>
          </cell>
          <cell r="R696">
            <v>20.5</v>
          </cell>
          <cell r="S696">
            <v>0</v>
          </cell>
          <cell r="T696">
            <v>0</v>
          </cell>
          <cell r="U696">
            <v>0</v>
          </cell>
          <cell r="V696">
            <v>2213.2507999999998</v>
          </cell>
          <cell r="W696">
            <v>0</v>
          </cell>
          <cell r="X696">
            <v>0</v>
          </cell>
          <cell r="Y696">
            <v>0</v>
          </cell>
          <cell r="Z696">
            <v>0</v>
          </cell>
          <cell r="AA696">
            <v>0</v>
          </cell>
          <cell r="AB696">
            <v>38231</v>
          </cell>
          <cell r="AC696">
            <v>38595</v>
          </cell>
        </row>
        <row r="697">
          <cell r="A697">
            <v>729</v>
          </cell>
          <cell r="B697">
            <v>5867</v>
          </cell>
          <cell r="C697">
            <v>32467</v>
          </cell>
          <cell r="D697" t="str">
            <v>IN-HOME SUPPORT ASSISTANT</v>
          </cell>
          <cell r="E697" t="str">
            <v>GILES, ANTHONY</v>
          </cell>
          <cell r="F697">
            <v>0.5</v>
          </cell>
          <cell r="G697">
            <v>15420.27</v>
          </cell>
          <cell r="H697">
            <v>2117.06</v>
          </cell>
          <cell r="I697">
            <v>17537.330000000002</v>
          </cell>
          <cell r="J697">
            <v>0</v>
          </cell>
          <cell r="K697">
            <v>0</v>
          </cell>
          <cell r="L697">
            <v>0</v>
          </cell>
          <cell r="M697">
            <v>0</v>
          </cell>
          <cell r="N697">
            <v>0</v>
          </cell>
          <cell r="O697">
            <v>0</v>
          </cell>
          <cell r="P697">
            <v>0</v>
          </cell>
          <cell r="R697">
            <v>863.69</v>
          </cell>
          <cell r="S697">
            <v>0</v>
          </cell>
          <cell r="T697">
            <v>0</v>
          </cell>
          <cell r="U697">
            <v>0</v>
          </cell>
          <cell r="V697">
            <v>1559.9994999999999</v>
          </cell>
          <cell r="X697">
            <v>0</v>
          </cell>
          <cell r="Y697">
            <v>0</v>
          </cell>
          <cell r="Z697">
            <v>0</v>
          </cell>
          <cell r="AA697">
            <v>0</v>
          </cell>
          <cell r="AB697">
            <v>38231</v>
          </cell>
          <cell r="AC697">
            <v>38595</v>
          </cell>
        </row>
        <row r="698">
          <cell r="A698">
            <v>729</v>
          </cell>
          <cell r="B698">
            <v>-1</v>
          </cell>
          <cell r="C698">
            <v>3352</v>
          </cell>
          <cell r="D698" t="str">
            <v>Unknown</v>
          </cell>
          <cell r="E698" t="str">
            <v>MILLER, KATHERINE MARIE</v>
          </cell>
          <cell r="F698">
            <v>0</v>
          </cell>
          <cell r="G698">
            <v>1038.8670206863753</v>
          </cell>
          <cell r="H698">
            <v>273.64912419751124</v>
          </cell>
          <cell r="I698">
            <v>1312.5161448838867</v>
          </cell>
          <cell r="J698">
            <v>0</v>
          </cell>
          <cell r="K698">
            <v>0</v>
          </cell>
          <cell r="L698">
            <v>0</v>
          </cell>
          <cell r="M698">
            <v>0</v>
          </cell>
          <cell r="N698">
            <v>0</v>
          </cell>
          <cell r="O698">
            <v>0</v>
          </cell>
          <cell r="P698">
            <v>0</v>
          </cell>
          <cell r="Q698">
            <v>0</v>
          </cell>
          <cell r="R698">
            <v>21</v>
          </cell>
          <cell r="S698">
            <v>0</v>
          </cell>
          <cell r="T698">
            <v>0</v>
          </cell>
          <cell r="U698">
            <v>0</v>
          </cell>
          <cell r="V698">
            <v>59.048081952920661</v>
          </cell>
          <cell r="W698">
            <v>0</v>
          </cell>
          <cell r="X698">
            <v>0</v>
          </cell>
          <cell r="Y698">
            <v>0</v>
          </cell>
          <cell r="Z698">
            <v>0</v>
          </cell>
          <cell r="AA698">
            <v>0</v>
          </cell>
          <cell r="AB698">
            <v>38231</v>
          </cell>
          <cell r="AC698">
            <v>38595</v>
          </cell>
        </row>
        <row r="699">
          <cell r="A699">
            <v>729</v>
          </cell>
          <cell r="B699">
            <v>5936</v>
          </cell>
          <cell r="C699">
            <v>32308</v>
          </cell>
          <cell r="D699" t="str">
            <v>DIRECT SUPPORT II</v>
          </cell>
          <cell r="E699" t="str">
            <v>ZAPATA, JESSE</v>
          </cell>
          <cell r="F699">
            <v>0.5</v>
          </cell>
          <cell r="G699">
            <v>0</v>
          </cell>
          <cell r="H699">
            <v>0</v>
          </cell>
          <cell r="I699">
            <v>0</v>
          </cell>
          <cell r="J699">
            <v>0</v>
          </cell>
          <cell r="K699">
            <v>0</v>
          </cell>
          <cell r="L699">
            <v>0</v>
          </cell>
          <cell r="M699">
            <v>0</v>
          </cell>
          <cell r="N699">
            <v>0</v>
          </cell>
          <cell r="O699">
            <v>0</v>
          </cell>
          <cell r="P699">
            <v>0</v>
          </cell>
          <cell r="R699">
            <v>0</v>
          </cell>
          <cell r="S699">
            <v>0</v>
          </cell>
          <cell r="T699">
            <v>0</v>
          </cell>
          <cell r="U699">
            <v>0</v>
          </cell>
          <cell r="V699">
            <v>0</v>
          </cell>
          <cell r="X699">
            <v>0</v>
          </cell>
          <cell r="Y699">
            <v>0</v>
          </cell>
          <cell r="Z699">
            <v>0</v>
          </cell>
          <cell r="AA699">
            <v>0</v>
          </cell>
          <cell r="AB699">
            <v>38231</v>
          </cell>
          <cell r="AC699">
            <v>38595</v>
          </cell>
        </row>
        <row r="700">
          <cell r="A700">
            <v>729</v>
          </cell>
          <cell r="B700">
            <v>5654</v>
          </cell>
          <cell r="C700">
            <v>32182</v>
          </cell>
          <cell r="D700" t="str">
            <v>IN-HOME SUPPORT ASSISTANT</v>
          </cell>
          <cell r="E700" t="str">
            <v>MCDONOUGH, DALE</v>
          </cell>
          <cell r="F700">
            <v>1</v>
          </cell>
          <cell r="G700">
            <v>20293.46</v>
          </cell>
          <cell r="H700">
            <v>11199.27</v>
          </cell>
          <cell r="I700">
            <v>31492.73</v>
          </cell>
          <cell r="J700">
            <v>0</v>
          </cell>
          <cell r="K700">
            <v>0</v>
          </cell>
          <cell r="L700">
            <v>0</v>
          </cell>
          <cell r="M700">
            <v>0</v>
          </cell>
          <cell r="N700">
            <v>0</v>
          </cell>
          <cell r="O700">
            <v>0</v>
          </cell>
          <cell r="P700">
            <v>0</v>
          </cell>
          <cell r="R700">
            <v>1113.75</v>
          </cell>
          <cell r="S700">
            <v>0</v>
          </cell>
          <cell r="T700">
            <v>0</v>
          </cell>
          <cell r="U700">
            <v>0</v>
          </cell>
          <cell r="V700">
            <v>2124.0007999999998</v>
          </cell>
          <cell r="X700">
            <v>0</v>
          </cell>
          <cell r="Y700">
            <v>0</v>
          </cell>
          <cell r="Z700">
            <v>0</v>
          </cell>
          <cell r="AA700">
            <v>0</v>
          </cell>
          <cell r="AB700">
            <v>38231</v>
          </cell>
          <cell r="AC700">
            <v>38595</v>
          </cell>
        </row>
        <row r="701">
          <cell r="A701">
            <v>729</v>
          </cell>
          <cell r="B701">
            <v>9257</v>
          </cell>
          <cell r="C701">
            <v>32073</v>
          </cell>
          <cell r="D701" t="str">
            <v>RLF IN-HOME SUPPORT ASST</v>
          </cell>
          <cell r="E701" t="str">
            <v>JONES, ROLAND</v>
          </cell>
          <cell r="F701">
            <v>0.75</v>
          </cell>
          <cell r="G701">
            <v>5369.78</v>
          </cell>
          <cell r="H701">
            <v>523.54999999999995</v>
          </cell>
          <cell r="I701">
            <v>5893.33</v>
          </cell>
          <cell r="J701">
            <v>0</v>
          </cell>
          <cell r="K701">
            <v>0</v>
          </cell>
          <cell r="L701">
            <v>0</v>
          </cell>
          <cell r="M701">
            <v>0</v>
          </cell>
          <cell r="N701">
            <v>0</v>
          </cell>
          <cell r="O701">
            <v>0</v>
          </cell>
          <cell r="P701">
            <v>0</v>
          </cell>
          <cell r="R701">
            <v>602.33000000000004</v>
          </cell>
          <cell r="S701">
            <v>0</v>
          </cell>
          <cell r="T701">
            <v>0</v>
          </cell>
          <cell r="U701">
            <v>0</v>
          </cell>
          <cell r="V701">
            <v>601.75</v>
          </cell>
          <cell r="X701">
            <v>0</v>
          </cell>
          <cell r="Y701">
            <v>0</v>
          </cell>
          <cell r="Z701">
            <v>0</v>
          </cell>
          <cell r="AA701">
            <v>0</v>
          </cell>
          <cell r="AB701">
            <v>38231</v>
          </cell>
          <cell r="AC701">
            <v>38595</v>
          </cell>
        </row>
        <row r="702">
          <cell r="A702">
            <v>729</v>
          </cell>
          <cell r="B702">
            <v>5598</v>
          </cell>
          <cell r="C702">
            <v>31255</v>
          </cell>
          <cell r="D702" t="str">
            <v>NURSING ASSISTANT</v>
          </cell>
          <cell r="E702" t="str">
            <v>HUSTED, LESKA</v>
          </cell>
          <cell r="F702">
            <v>1</v>
          </cell>
          <cell r="G702">
            <v>408.1494190876308</v>
          </cell>
          <cell r="H702">
            <v>152.67737976506433</v>
          </cell>
          <cell r="I702">
            <v>560.82679885269511</v>
          </cell>
          <cell r="J702">
            <v>0</v>
          </cell>
          <cell r="K702">
            <v>0</v>
          </cell>
          <cell r="L702">
            <v>0</v>
          </cell>
          <cell r="M702">
            <v>0</v>
          </cell>
          <cell r="N702">
            <v>0</v>
          </cell>
          <cell r="O702">
            <v>0</v>
          </cell>
          <cell r="P702">
            <v>0</v>
          </cell>
          <cell r="R702">
            <v>16.440000000000001</v>
          </cell>
          <cell r="S702">
            <v>0</v>
          </cell>
          <cell r="T702">
            <v>0</v>
          </cell>
          <cell r="U702">
            <v>0</v>
          </cell>
          <cell r="V702">
            <v>41.220836142484792</v>
          </cell>
          <cell r="X702">
            <v>0</v>
          </cell>
          <cell r="Y702">
            <v>0</v>
          </cell>
          <cell r="Z702">
            <v>0</v>
          </cell>
          <cell r="AA702">
            <v>0</v>
          </cell>
          <cell r="AB702">
            <v>38231</v>
          </cell>
          <cell r="AC702">
            <v>38595</v>
          </cell>
        </row>
        <row r="703">
          <cell r="A703">
            <v>729</v>
          </cell>
          <cell r="B703">
            <v>6014</v>
          </cell>
          <cell r="C703">
            <v>5215</v>
          </cell>
          <cell r="D703" t="str">
            <v>SUPR IH SUPPORT SVCS COORD</v>
          </cell>
          <cell r="E703" t="str">
            <v>MCKEOWN, RONALD</v>
          </cell>
          <cell r="F703">
            <v>1</v>
          </cell>
          <cell r="G703">
            <v>388.01667768589323</v>
          </cell>
          <cell r="H703">
            <v>136.32033218448763</v>
          </cell>
          <cell r="I703">
            <v>524.33700987038083</v>
          </cell>
          <cell r="J703">
            <v>0</v>
          </cell>
          <cell r="K703">
            <v>0</v>
          </cell>
          <cell r="L703">
            <v>0</v>
          </cell>
          <cell r="M703">
            <v>0</v>
          </cell>
          <cell r="N703">
            <v>0</v>
          </cell>
          <cell r="O703">
            <v>0</v>
          </cell>
          <cell r="P703">
            <v>0</v>
          </cell>
          <cell r="R703">
            <v>20</v>
          </cell>
          <cell r="S703">
            <v>0</v>
          </cell>
          <cell r="T703">
            <v>0</v>
          </cell>
          <cell r="U703">
            <v>0</v>
          </cell>
          <cell r="V703">
            <v>20</v>
          </cell>
          <cell r="X703">
            <v>0</v>
          </cell>
          <cell r="Y703">
            <v>0</v>
          </cell>
          <cell r="Z703">
            <v>0</v>
          </cell>
          <cell r="AA703">
            <v>0</v>
          </cell>
          <cell r="AB703">
            <v>38231</v>
          </cell>
          <cell r="AC703">
            <v>38595</v>
          </cell>
        </row>
        <row r="704">
          <cell r="A704">
            <v>729</v>
          </cell>
          <cell r="B704">
            <v>5656</v>
          </cell>
          <cell r="C704">
            <v>32945</v>
          </cell>
          <cell r="D704" t="str">
            <v>IN-HOME SUPPORT ASSISTANT</v>
          </cell>
          <cell r="E704" t="str">
            <v>KEYS, JOYCE</v>
          </cell>
          <cell r="F704">
            <v>0.5</v>
          </cell>
          <cell r="G704">
            <v>11628.32</v>
          </cell>
          <cell r="H704">
            <v>1585.59</v>
          </cell>
          <cell r="I704">
            <v>13213.91</v>
          </cell>
          <cell r="J704">
            <v>0</v>
          </cell>
          <cell r="K704">
            <v>0</v>
          </cell>
          <cell r="L704">
            <v>0</v>
          </cell>
          <cell r="M704">
            <v>0</v>
          </cell>
          <cell r="N704">
            <v>0</v>
          </cell>
          <cell r="O704">
            <v>0</v>
          </cell>
          <cell r="P704">
            <v>0</v>
          </cell>
          <cell r="R704">
            <v>955.02</v>
          </cell>
          <cell r="S704">
            <v>0</v>
          </cell>
          <cell r="T704">
            <v>0</v>
          </cell>
          <cell r="U704">
            <v>0</v>
          </cell>
          <cell r="V704">
            <v>1084.9992999999999</v>
          </cell>
          <cell r="X704">
            <v>0</v>
          </cell>
          <cell r="Y704">
            <v>0</v>
          </cell>
          <cell r="Z704">
            <v>0</v>
          </cell>
          <cell r="AA704">
            <v>0</v>
          </cell>
          <cell r="AB704">
            <v>38231</v>
          </cell>
          <cell r="AC704">
            <v>38595</v>
          </cell>
        </row>
        <row r="705">
          <cell r="A705">
            <v>729</v>
          </cell>
          <cell r="B705">
            <v>5718</v>
          </cell>
          <cell r="C705">
            <v>31402</v>
          </cell>
          <cell r="D705" t="str">
            <v>SERVICE COORDINATOR</v>
          </cell>
          <cell r="E705" t="str">
            <v>KINANE, JESSICA</v>
          </cell>
          <cell r="F705">
            <v>0.25</v>
          </cell>
          <cell r="G705">
            <v>0</v>
          </cell>
          <cell r="H705">
            <v>0</v>
          </cell>
          <cell r="I705">
            <v>0</v>
          </cell>
          <cell r="J705">
            <v>0</v>
          </cell>
          <cell r="K705">
            <v>0</v>
          </cell>
          <cell r="L705">
            <v>0</v>
          </cell>
          <cell r="M705">
            <v>0</v>
          </cell>
          <cell r="N705">
            <v>0</v>
          </cell>
          <cell r="O705">
            <v>0</v>
          </cell>
          <cell r="P705">
            <v>0</v>
          </cell>
          <cell r="R705">
            <v>0</v>
          </cell>
          <cell r="S705">
            <v>0</v>
          </cell>
          <cell r="T705">
            <v>0</v>
          </cell>
          <cell r="U705">
            <v>0</v>
          </cell>
          <cell r="V705">
            <v>0</v>
          </cell>
          <cell r="X705">
            <v>0</v>
          </cell>
          <cell r="Y705">
            <v>0</v>
          </cell>
          <cell r="Z705">
            <v>0</v>
          </cell>
          <cell r="AA705">
            <v>0</v>
          </cell>
          <cell r="AB705">
            <v>38231</v>
          </cell>
          <cell r="AC705">
            <v>38595</v>
          </cell>
        </row>
        <row r="706">
          <cell r="A706">
            <v>729</v>
          </cell>
          <cell r="B706">
            <v>9257</v>
          </cell>
          <cell r="C706">
            <v>33780</v>
          </cell>
          <cell r="D706" t="str">
            <v>RLF IN-HOME SUPPORT ASST</v>
          </cell>
          <cell r="E706" t="str">
            <v>CARDONA, LEONORA</v>
          </cell>
          <cell r="F706">
            <v>0.75</v>
          </cell>
          <cell r="G706">
            <v>2445.0500000000002</v>
          </cell>
          <cell r="H706">
            <v>268.47000000000003</v>
          </cell>
          <cell r="I706">
            <v>2713.52</v>
          </cell>
          <cell r="J706">
            <v>0</v>
          </cell>
          <cell r="K706">
            <v>0</v>
          </cell>
          <cell r="L706">
            <v>0</v>
          </cell>
          <cell r="M706">
            <v>0</v>
          </cell>
          <cell r="N706">
            <v>0</v>
          </cell>
          <cell r="O706">
            <v>0</v>
          </cell>
          <cell r="P706">
            <v>0</v>
          </cell>
          <cell r="R706">
            <v>93.5</v>
          </cell>
          <cell r="S706">
            <v>0</v>
          </cell>
          <cell r="T706">
            <v>0</v>
          </cell>
          <cell r="U706">
            <v>0</v>
          </cell>
          <cell r="V706">
            <v>274</v>
          </cell>
          <cell r="X706">
            <v>0</v>
          </cell>
          <cell r="Y706">
            <v>0</v>
          </cell>
          <cell r="Z706">
            <v>0</v>
          </cell>
          <cell r="AA706">
            <v>0</v>
          </cell>
          <cell r="AB706">
            <v>38231</v>
          </cell>
          <cell r="AC706">
            <v>38595</v>
          </cell>
        </row>
        <row r="707">
          <cell r="A707">
            <v>729</v>
          </cell>
          <cell r="B707">
            <v>9257</v>
          </cell>
          <cell r="C707">
            <v>33868</v>
          </cell>
          <cell r="D707" t="str">
            <v>RLF IN-HOME SUPPORT ASST</v>
          </cell>
          <cell r="E707" t="str">
            <v>JONES, FREDERICK L</v>
          </cell>
          <cell r="F707">
            <v>0.75</v>
          </cell>
          <cell r="G707">
            <v>1382.04</v>
          </cell>
          <cell r="H707">
            <v>133.36000000000001</v>
          </cell>
          <cell r="I707">
            <v>1515.4</v>
          </cell>
          <cell r="J707">
            <v>0</v>
          </cell>
          <cell r="K707">
            <v>0</v>
          </cell>
          <cell r="L707">
            <v>0</v>
          </cell>
          <cell r="M707">
            <v>0</v>
          </cell>
          <cell r="N707">
            <v>0</v>
          </cell>
          <cell r="O707">
            <v>0</v>
          </cell>
          <cell r="P707">
            <v>0</v>
          </cell>
          <cell r="R707">
            <v>119.75</v>
          </cell>
          <cell r="S707">
            <v>0</v>
          </cell>
          <cell r="T707">
            <v>0</v>
          </cell>
          <cell r="U707">
            <v>0</v>
          </cell>
          <cell r="V707">
            <v>146.25</v>
          </cell>
          <cell r="X707">
            <v>0</v>
          </cell>
          <cell r="Y707">
            <v>0</v>
          </cell>
          <cell r="Z707">
            <v>0</v>
          </cell>
          <cell r="AA707">
            <v>0</v>
          </cell>
          <cell r="AB707">
            <v>38231</v>
          </cell>
          <cell r="AC707">
            <v>38595</v>
          </cell>
        </row>
        <row r="708">
          <cell r="A708">
            <v>729</v>
          </cell>
          <cell r="B708">
            <v>9257</v>
          </cell>
          <cell r="C708">
            <v>33854</v>
          </cell>
          <cell r="D708" t="str">
            <v>RLF IN-HOME SUPPORT ASST</v>
          </cell>
          <cell r="E708" t="str">
            <v>TENORIO, PAULA</v>
          </cell>
          <cell r="F708">
            <v>0.75</v>
          </cell>
          <cell r="G708">
            <v>1579.48</v>
          </cell>
          <cell r="H708">
            <v>153.36000000000001</v>
          </cell>
          <cell r="I708">
            <v>1732.84</v>
          </cell>
          <cell r="J708">
            <v>0</v>
          </cell>
          <cell r="K708">
            <v>0</v>
          </cell>
          <cell r="L708">
            <v>0</v>
          </cell>
          <cell r="M708">
            <v>0</v>
          </cell>
          <cell r="N708">
            <v>0</v>
          </cell>
          <cell r="O708">
            <v>0</v>
          </cell>
          <cell r="P708">
            <v>0</v>
          </cell>
          <cell r="R708">
            <v>311</v>
          </cell>
          <cell r="S708">
            <v>0</v>
          </cell>
          <cell r="T708">
            <v>0</v>
          </cell>
          <cell r="U708">
            <v>0</v>
          </cell>
          <cell r="V708">
            <v>173</v>
          </cell>
          <cell r="X708">
            <v>0</v>
          </cell>
          <cell r="Y708">
            <v>0</v>
          </cell>
          <cell r="Z708">
            <v>0</v>
          </cell>
          <cell r="AA708">
            <v>0</v>
          </cell>
          <cell r="AB708">
            <v>38231</v>
          </cell>
          <cell r="AC708">
            <v>38595</v>
          </cell>
        </row>
        <row r="709">
          <cell r="A709">
            <v>729</v>
          </cell>
          <cell r="B709">
            <v>9257</v>
          </cell>
          <cell r="C709">
            <v>33812</v>
          </cell>
          <cell r="D709" t="str">
            <v>RLF IN-HOME SUPPORT ASST</v>
          </cell>
          <cell r="E709" t="str">
            <v>GONZALEZ, MARIA H</v>
          </cell>
          <cell r="F709">
            <v>0.75</v>
          </cell>
          <cell r="G709">
            <v>1619.63</v>
          </cell>
          <cell r="H709">
            <v>157.91</v>
          </cell>
          <cell r="I709">
            <v>1777.54</v>
          </cell>
          <cell r="J709">
            <v>0</v>
          </cell>
          <cell r="K709">
            <v>0</v>
          </cell>
          <cell r="L709">
            <v>0</v>
          </cell>
          <cell r="M709">
            <v>0</v>
          </cell>
          <cell r="N709">
            <v>0</v>
          </cell>
          <cell r="O709">
            <v>0</v>
          </cell>
          <cell r="P709">
            <v>0</v>
          </cell>
          <cell r="R709">
            <v>71</v>
          </cell>
          <cell r="S709">
            <v>0</v>
          </cell>
          <cell r="T709">
            <v>0</v>
          </cell>
          <cell r="U709">
            <v>0</v>
          </cell>
          <cell r="V709">
            <v>181.5</v>
          </cell>
          <cell r="X709">
            <v>0</v>
          </cell>
          <cell r="Y709">
            <v>0</v>
          </cell>
          <cell r="Z709">
            <v>0</v>
          </cell>
          <cell r="AA709">
            <v>0</v>
          </cell>
          <cell r="AB709">
            <v>38231</v>
          </cell>
          <cell r="AC709">
            <v>38595</v>
          </cell>
        </row>
        <row r="710">
          <cell r="A710">
            <v>729</v>
          </cell>
          <cell r="B710">
            <v>5608</v>
          </cell>
          <cell r="C710">
            <v>32486</v>
          </cell>
          <cell r="D710" t="str">
            <v>IN-HOME SUPPORT ASSISTANT</v>
          </cell>
          <cell r="E710" t="str">
            <v>HARGROVE, JANNIFER</v>
          </cell>
          <cell r="F710">
            <v>1</v>
          </cell>
          <cell r="G710">
            <v>24804.78</v>
          </cell>
          <cell r="H710">
            <v>10188.1</v>
          </cell>
          <cell r="I710">
            <v>34992.879999999997</v>
          </cell>
          <cell r="J710">
            <v>0</v>
          </cell>
          <cell r="K710">
            <v>0</v>
          </cell>
          <cell r="L710">
            <v>0</v>
          </cell>
          <cell r="M710">
            <v>0</v>
          </cell>
          <cell r="N710">
            <v>0</v>
          </cell>
          <cell r="O710">
            <v>0</v>
          </cell>
          <cell r="P710">
            <v>0</v>
          </cell>
          <cell r="R710">
            <v>1500.13</v>
          </cell>
          <cell r="S710">
            <v>0</v>
          </cell>
          <cell r="T710">
            <v>0</v>
          </cell>
          <cell r="U710">
            <v>0</v>
          </cell>
          <cell r="V710">
            <v>2377.0007999999998</v>
          </cell>
          <cell r="X710">
            <v>0</v>
          </cell>
          <cell r="Y710">
            <v>0</v>
          </cell>
          <cell r="Z710">
            <v>0</v>
          </cell>
          <cell r="AA710">
            <v>0</v>
          </cell>
          <cell r="AB710">
            <v>38231</v>
          </cell>
          <cell r="AC710">
            <v>38595</v>
          </cell>
        </row>
        <row r="711">
          <cell r="A711">
            <v>729</v>
          </cell>
          <cell r="B711">
            <v>9257</v>
          </cell>
          <cell r="C711">
            <v>33781</v>
          </cell>
          <cell r="D711" t="str">
            <v>RLF IN-HOME SUPPORT ASST</v>
          </cell>
          <cell r="E711" t="str">
            <v>SIMANI, SONYA</v>
          </cell>
          <cell r="F711">
            <v>0.75</v>
          </cell>
          <cell r="G711">
            <v>1838.24</v>
          </cell>
          <cell r="H711">
            <v>201.78</v>
          </cell>
          <cell r="I711">
            <v>2040.02</v>
          </cell>
          <cell r="J711">
            <v>0</v>
          </cell>
          <cell r="K711">
            <v>0</v>
          </cell>
          <cell r="L711">
            <v>0</v>
          </cell>
          <cell r="M711">
            <v>0</v>
          </cell>
          <cell r="N711">
            <v>0</v>
          </cell>
          <cell r="O711">
            <v>0</v>
          </cell>
          <cell r="P711">
            <v>0</v>
          </cell>
          <cell r="R711">
            <v>76</v>
          </cell>
          <cell r="S711">
            <v>0</v>
          </cell>
          <cell r="T711">
            <v>0</v>
          </cell>
          <cell r="U711">
            <v>0</v>
          </cell>
          <cell r="V711">
            <v>206</v>
          </cell>
          <cell r="X711">
            <v>0</v>
          </cell>
          <cell r="Y711">
            <v>0</v>
          </cell>
          <cell r="Z711">
            <v>0</v>
          </cell>
          <cell r="AA711">
            <v>0</v>
          </cell>
          <cell r="AB711">
            <v>38231</v>
          </cell>
          <cell r="AC711">
            <v>38595</v>
          </cell>
        </row>
        <row r="712">
          <cell r="A712">
            <v>729</v>
          </cell>
          <cell r="B712">
            <v>5881</v>
          </cell>
          <cell r="C712">
            <v>32514</v>
          </cell>
          <cell r="D712" t="str">
            <v>IN-HOME SUPPORT ASSISTANT</v>
          </cell>
          <cell r="E712" t="str">
            <v>TORRES, MARY JANE</v>
          </cell>
          <cell r="F712">
            <v>1</v>
          </cell>
          <cell r="G712">
            <v>22021.77</v>
          </cell>
          <cell r="H712">
            <v>9504.84</v>
          </cell>
          <cell r="I712">
            <v>31526.61</v>
          </cell>
          <cell r="J712">
            <v>0</v>
          </cell>
          <cell r="K712">
            <v>0</v>
          </cell>
          <cell r="L712">
            <v>0</v>
          </cell>
          <cell r="M712">
            <v>0</v>
          </cell>
          <cell r="N712">
            <v>0</v>
          </cell>
          <cell r="O712">
            <v>0</v>
          </cell>
          <cell r="P712">
            <v>0</v>
          </cell>
          <cell r="R712">
            <v>1057.58</v>
          </cell>
          <cell r="S712">
            <v>0</v>
          </cell>
          <cell r="T712">
            <v>0</v>
          </cell>
          <cell r="U712">
            <v>0</v>
          </cell>
          <cell r="V712">
            <v>1954.5007000000001</v>
          </cell>
          <cell r="X712">
            <v>0</v>
          </cell>
          <cell r="Y712">
            <v>0</v>
          </cell>
          <cell r="Z712">
            <v>0</v>
          </cell>
          <cell r="AA712">
            <v>0</v>
          </cell>
          <cell r="AB712">
            <v>38231</v>
          </cell>
          <cell r="AC712">
            <v>38595</v>
          </cell>
        </row>
        <row r="713">
          <cell r="A713">
            <v>729</v>
          </cell>
          <cell r="B713">
            <v>9257</v>
          </cell>
          <cell r="C713">
            <v>33775</v>
          </cell>
          <cell r="D713" t="str">
            <v>RLF IN-HOME SUPPORT ASST</v>
          </cell>
          <cell r="E713" t="str">
            <v>SERRANO, ERNESTINE</v>
          </cell>
          <cell r="F713">
            <v>0.75</v>
          </cell>
          <cell r="G713">
            <v>5885.1</v>
          </cell>
          <cell r="H713">
            <v>731</v>
          </cell>
          <cell r="I713">
            <v>6616.1</v>
          </cell>
          <cell r="J713">
            <v>0</v>
          </cell>
          <cell r="K713">
            <v>0</v>
          </cell>
          <cell r="L713">
            <v>0</v>
          </cell>
          <cell r="M713">
            <v>0</v>
          </cell>
          <cell r="N713">
            <v>0</v>
          </cell>
          <cell r="O713">
            <v>0</v>
          </cell>
          <cell r="P713">
            <v>0</v>
          </cell>
          <cell r="R713">
            <v>686</v>
          </cell>
          <cell r="S713">
            <v>0</v>
          </cell>
          <cell r="T713">
            <v>0</v>
          </cell>
          <cell r="U713">
            <v>0</v>
          </cell>
          <cell r="V713">
            <v>654</v>
          </cell>
          <cell r="X713">
            <v>0</v>
          </cell>
          <cell r="Y713">
            <v>0</v>
          </cell>
          <cell r="Z713">
            <v>0</v>
          </cell>
          <cell r="AA713">
            <v>0</v>
          </cell>
          <cell r="AB713">
            <v>38231</v>
          </cell>
          <cell r="AC713">
            <v>38595</v>
          </cell>
        </row>
        <row r="714">
          <cell r="A714">
            <v>729</v>
          </cell>
          <cell r="B714">
            <v>9257</v>
          </cell>
          <cell r="C714">
            <v>33768</v>
          </cell>
          <cell r="D714" t="str">
            <v>RLF IN-HOME SUPPORT ASST</v>
          </cell>
          <cell r="E714" t="str">
            <v>TIPTON, MICHAEL</v>
          </cell>
          <cell r="F714">
            <v>0.75</v>
          </cell>
          <cell r="G714">
            <v>370.33</v>
          </cell>
          <cell r="H714">
            <v>43.52</v>
          </cell>
          <cell r="I714">
            <v>413.85</v>
          </cell>
          <cell r="J714">
            <v>0</v>
          </cell>
          <cell r="K714">
            <v>0</v>
          </cell>
          <cell r="L714">
            <v>0</v>
          </cell>
          <cell r="M714">
            <v>0</v>
          </cell>
          <cell r="N714">
            <v>0</v>
          </cell>
          <cell r="O714">
            <v>0</v>
          </cell>
          <cell r="P714">
            <v>0</v>
          </cell>
          <cell r="R714">
            <v>13.5</v>
          </cell>
          <cell r="S714">
            <v>0</v>
          </cell>
          <cell r="T714">
            <v>0</v>
          </cell>
          <cell r="U714">
            <v>0</v>
          </cell>
          <cell r="V714">
            <v>41.5</v>
          </cell>
          <cell r="X714">
            <v>0</v>
          </cell>
          <cell r="Y714">
            <v>0</v>
          </cell>
          <cell r="Z714">
            <v>0</v>
          </cell>
          <cell r="AA714">
            <v>0</v>
          </cell>
          <cell r="AB714">
            <v>38231</v>
          </cell>
          <cell r="AC714">
            <v>38595</v>
          </cell>
        </row>
        <row r="715">
          <cell r="A715">
            <v>729</v>
          </cell>
          <cell r="B715">
            <v>9257</v>
          </cell>
          <cell r="C715">
            <v>33763</v>
          </cell>
          <cell r="D715" t="str">
            <v>RLF IN-HOME SUPPORT ASST</v>
          </cell>
          <cell r="E715" t="str">
            <v>MCNEIL, ANDREA</v>
          </cell>
          <cell r="F715">
            <v>0.75</v>
          </cell>
          <cell r="G715">
            <v>4348.0200000000004</v>
          </cell>
          <cell r="H715">
            <v>497.45</v>
          </cell>
          <cell r="I715">
            <v>4845.47</v>
          </cell>
          <cell r="J715">
            <v>0</v>
          </cell>
          <cell r="K715">
            <v>0</v>
          </cell>
          <cell r="L715">
            <v>0</v>
          </cell>
          <cell r="M715">
            <v>0</v>
          </cell>
          <cell r="N715">
            <v>0</v>
          </cell>
          <cell r="O715">
            <v>0</v>
          </cell>
          <cell r="P715">
            <v>0</v>
          </cell>
          <cell r="R715">
            <v>445.5</v>
          </cell>
          <cell r="S715">
            <v>0</v>
          </cell>
          <cell r="T715">
            <v>0</v>
          </cell>
          <cell r="U715">
            <v>0</v>
          </cell>
          <cell r="V715">
            <v>487.25</v>
          </cell>
          <cell r="X715">
            <v>0</v>
          </cell>
          <cell r="Y715">
            <v>0</v>
          </cell>
          <cell r="Z715">
            <v>0</v>
          </cell>
          <cell r="AA715">
            <v>0</v>
          </cell>
          <cell r="AB715">
            <v>38231</v>
          </cell>
          <cell r="AC715">
            <v>38595</v>
          </cell>
        </row>
        <row r="716">
          <cell r="A716">
            <v>729</v>
          </cell>
          <cell r="B716">
            <v>5655</v>
          </cell>
          <cell r="C716">
            <v>33076</v>
          </cell>
          <cell r="D716" t="str">
            <v>COMMUNITY SUPPORT SPECIALIST</v>
          </cell>
          <cell r="E716" t="str">
            <v>THORN, SHARON</v>
          </cell>
          <cell r="F716">
            <v>1</v>
          </cell>
          <cell r="G716">
            <v>16384.119787985866</v>
          </cell>
          <cell r="H716">
            <v>9032.6337455830399</v>
          </cell>
          <cell r="I716">
            <v>25416.753533568906</v>
          </cell>
          <cell r="J716">
            <v>0</v>
          </cell>
          <cell r="K716">
            <v>0</v>
          </cell>
          <cell r="L716">
            <v>0</v>
          </cell>
          <cell r="M716">
            <v>0</v>
          </cell>
          <cell r="N716">
            <v>0</v>
          </cell>
          <cell r="O716">
            <v>0</v>
          </cell>
          <cell r="P716">
            <v>0</v>
          </cell>
          <cell r="R716">
            <v>133.75</v>
          </cell>
          <cell r="S716">
            <v>0</v>
          </cell>
          <cell r="T716">
            <v>0</v>
          </cell>
          <cell r="U716">
            <v>0</v>
          </cell>
          <cell r="V716">
            <v>1772.8482155477034</v>
          </cell>
          <cell r="X716">
            <v>0</v>
          </cell>
          <cell r="Y716">
            <v>0</v>
          </cell>
          <cell r="Z716">
            <v>0</v>
          </cell>
          <cell r="AA716">
            <v>0</v>
          </cell>
          <cell r="AB716">
            <v>38231</v>
          </cell>
          <cell r="AC716">
            <v>38595</v>
          </cell>
        </row>
        <row r="717">
          <cell r="A717">
            <v>729</v>
          </cell>
          <cell r="B717">
            <v>5607</v>
          </cell>
          <cell r="C717">
            <v>33517</v>
          </cell>
          <cell r="D717" t="str">
            <v>IN-HOME SUPPORT ASSISTANT</v>
          </cell>
          <cell r="E717" t="str">
            <v>BALLARD, VINCENT TADD</v>
          </cell>
          <cell r="F717">
            <v>1</v>
          </cell>
          <cell r="G717">
            <v>19480.740000000002</v>
          </cell>
          <cell r="H717">
            <v>5719.2</v>
          </cell>
          <cell r="I717">
            <v>25199.94</v>
          </cell>
          <cell r="J717">
            <v>0</v>
          </cell>
          <cell r="K717">
            <v>0</v>
          </cell>
          <cell r="L717">
            <v>0</v>
          </cell>
          <cell r="M717">
            <v>0</v>
          </cell>
          <cell r="N717">
            <v>0</v>
          </cell>
          <cell r="O717">
            <v>0</v>
          </cell>
          <cell r="P717">
            <v>0</v>
          </cell>
          <cell r="R717">
            <v>1111.95</v>
          </cell>
          <cell r="S717">
            <v>0</v>
          </cell>
          <cell r="T717">
            <v>0</v>
          </cell>
          <cell r="U717">
            <v>0</v>
          </cell>
          <cell r="V717">
            <v>1932.8335999999999</v>
          </cell>
          <cell r="X717">
            <v>0</v>
          </cell>
          <cell r="Y717">
            <v>0</v>
          </cell>
          <cell r="Z717">
            <v>0</v>
          </cell>
          <cell r="AA717">
            <v>0</v>
          </cell>
          <cell r="AB717">
            <v>38231</v>
          </cell>
          <cell r="AC717">
            <v>38595</v>
          </cell>
        </row>
        <row r="718">
          <cell r="A718">
            <v>729</v>
          </cell>
          <cell r="B718">
            <v>6012</v>
          </cell>
          <cell r="C718">
            <v>33465</v>
          </cell>
          <cell r="D718" t="str">
            <v>IN-HOME SUPPORT ASSISTANT</v>
          </cell>
          <cell r="E718" t="str">
            <v>EYLER, PAMELA</v>
          </cell>
          <cell r="F718">
            <v>1</v>
          </cell>
          <cell r="G718">
            <v>29478.03</v>
          </cell>
          <cell r="H718">
            <v>8874.23</v>
          </cell>
          <cell r="I718">
            <v>38352.26</v>
          </cell>
          <cell r="J718">
            <v>0</v>
          </cell>
          <cell r="K718">
            <v>0</v>
          </cell>
          <cell r="L718">
            <v>0</v>
          </cell>
          <cell r="M718">
            <v>0</v>
          </cell>
          <cell r="N718">
            <v>0</v>
          </cell>
          <cell r="O718">
            <v>0</v>
          </cell>
          <cell r="P718">
            <v>0</v>
          </cell>
          <cell r="R718">
            <v>2146.58</v>
          </cell>
          <cell r="S718">
            <v>0</v>
          </cell>
          <cell r="T718">
            <v>0</v>
          </cell>
          <cell r="U718">
            <v>0</v>
          </cell>
          <cell r="V718">
            <v>2594.7507999999998</v>
          </cell>
          <cell r="X718">
            <v>0</v>
          </cell>
          <cell r="Y718">
            <v>0</v>
          </cell>
          <cell r="Z718">
            <v>0</v>
          </cell>
          <cell r="AA718">
            <v>0</v>
          </cell>
          <cell r="AB718">
            <v>38231</v>
          </cell>
          <cell r="AC718">
            <v>38595</v>
          </cell>
        </row>
        <row r="719">
          <cell r="A719">
            <v>729</v>
          </cell>
          <cell r="B719">
            <v>5653</v>
          </cell>
          <cell r="C719">
            <v>33405</v>
          </cell>
          <cell r="D719" t="str">
            <v>IN-HOME SUPPORT ASSISTANT</v>
          </cell>
          <cell r="E719" t="str">
            <v>WASHINGTON, NILGUN</v>
          </cell>
          <cell r="F719">
            <v>1</v>
          </cell>
          <cell r="G719">
            <v>21487.284669733344</v>
          </cell>
          <cell r="H719">
            <v>3054.2523553511105</v>
          </cell>
          <cell r="I719">
            <v>24541.537025084453</v>
          </cell>
          <cell r="J719">
            <v>0</v>
          </cell>
          <cell r="K719">
            <v>0</v>
          </cell>
          <cell r="L719">
            <v>0</v>
          </cell>
          <cell r="M719">
            <v>0</v>
          </cell>
          <cell r="N719">
            <v>0</v>
          </cell>
          <cell r="O719">
            <v>0</v>
          </cell>
          <cell r="P719">
            <v>0</v>
          </cell>
          <cell r="R719">
            <v>1238.67</v>
          </cell>
          <cell r="S719">
            <v>0</v>
          </cell>
          <cell r="T719">
            <v>0</v>
          </cell>
          <cell r="U719">
            <v>0</v>
          </cell>
          <cell r="V719">
            <v>2103.0797822468194</v>
          </cell>
          <cell r="X719">
            <v>0</v>
          </cell>
          <cell r="Y719">
            <v>0</v>
          </cell>
          <cell r="Z719">
            <v>0</v>
          </cell>
          <cell r="AA719">
            <v>0</v>
          </cell>
          <cell r="AB719">
            <v>38231</v>
          </cell>
          <cell r="AC719">
            <v>38595</v>
          </cell>
        </row>
        <row r="720">
          <cell r="A720">
            <v>729</v>
          </cell>
          <cell r="B720">
            <v>5864</v>
          </cell>
          <cell r="C720">
            <v>33399</v>
          </cell>
          <cell r="D720" t="str">
            <v>IN-HOME SUPPORT ASSISTANT</v>
          </cell>
          <cell r="E720" t="str">
            <v>ONUOHA, ROSE</v>
          </cell>
          <cell r="F720">
            <v>1</v>
          </cell>
          <cell r="G720">
            <v>25400.39</v>
          </cell>
          <cell r="H720">
            <v>8500.15</v>
          </cell>
          <cell r="I720">
            <v>33900.54</v>
          </cell>
          <cell r="J720">
            <v>0</v>
          </cell>
          <cell r="K720">
            <v>0</v>
          </cell>
          <cell r="L720">
            <v>0</v>
          </cell>
          <cell r="M720">
            <v>0</v>
          </cell>
          <cell r="N720">
            <v>0</v>
          </cell>
          <cell r="O720">
            <v>0</v>
          </cell>
          <cell r="P720">
            <v>0</v>
          </cell>
          <cell r="R720">
            <v>1437.71</v>
          </cell>
          <cell r="S720">
            <v>0</v>
          </cell>
          <cell r="T720">
            <v>0</v>
          </cell>
          <cell r="U720">
            <v>0</v>
          </cell>
          <cell r="V720">
            <v>2377.7507999999998</v>
          </cell>
          <cell r="X720">
            <v>0</v>
          </cell>
          <cell r="Y720">
            <v>0</v>
          </cell>
          <cell r="Z720">
            <v>0</v>
          </cell>
          <cell r="AA720">
            <v>0</v>
          </cell>
          <cell r="AB720">
            <v>38231</v>
          </cell>
          <cell r="AC720">
            <v>38595</v>
          </cell>
        </row>
        <row r="721">
          <cell r="A721">
            <v>729</v>
          </cell>
          <cell r="B721">
            <v>5607</v>
          </cell>
          <cell r="C721">
            <v>33271</v>
          </cell>
          <cell r="D721" t="str">
            <v>IN-HOME SUPPORT ASSISTANT</v>
          </cell>
          <cell r="E721" t="str">
            <v>HOLLINGER, MARITA</v>
          </cell>
          <cell r="F721">
            <v>1</v>
          </cell>
          <cell r="G721">
            <v>18561.87</v>
          </cell>
          <cell r="H721">
            <v>6016.63</v>
          </cell>
          <cell r="I721">
            <v>24578.5</v>
          </cell>
          <cell r="J721">
            <v>0</v>
          </cell>
          <cell r="K721">
            <v>0</v>
          </cell>
          <cell r="L721">
            <v>0</v>
          </cell>
          <cell r="M721">
            <v>0</v>
          </cell>
          <cell r="N721">
            <v>0</v>
          </cell>
          <cell r="O721">
            <v>0</v>
          </cell>
          <cell r="P721">
            <v>0</v>
          </cell>
          <cell r="R721">
            <v>1098.57</v>
          </cell>
          <cell r="S721">
            <v>0</v>
          </cell>
          <cell r="T721">
            <v>0</v>
          </cell>
          <cell r="U721">
            <v>0</v>
          </cell>
          <cell r="V721">
            <v>1782.8422</v>
          </cell>
          <cell r="X721">
            <v>0</v>
          </cell>
          <cell r="Y721">
            <v>0</v>
          </cell>
          <cell r="Z721">
            <v>0</v>
          </cell>
          <cell r="AA721">
            <v>0</v>
          </cell>
          <cell r="AB721">
            <v>38231</v>
          </cell>
          <cell r="AC721">
            <v>38595</v>
          </cell>
        </row>
        <row r="722">
          <cell r="A722">
            <v>729</v>
          </cell>
          <cell r="B722">
            <v>9257</v>
          </cell>
          <cell r="C722">
            <v>33232</v>
          </cell>
          <cell r="D722" t="str">
            <v>RLF IN-HOME SUPPORT ASST</v>
          </cell>
          <cell r="E722" t="str">
            <v>BONNER, CHARLOTTE</v>
          </cell>
          <cell r="F722">
            <v>0.75</v>
          </cell>
          <cell r="G722">
            <v>655.89</v>
          </cell>
          <cell r="H722">
            <v>221.62</v>
          </cell>
          <cell r="I722">
            <v>877.51</v>
          </cell>
          <cell r="J722">
            <v>0</v>
          </cell>
          <cell r="K722">
            <v>0</v>
          </cell>
          <cell r="L722">
            <v>0</v>
          </cell>
          <cell r="M722">
            <v>0</v>
          </cell>
          <cell r="N722">
            <v>0</v>
          </cell>
          <cell r="O722">
            <v>0</v>
          </cell>
          <cell r="P722">
            <v>0</v>
          </cell>
          <cell r="R722">
            <v>34.75</v>
          </cell>
          <cell r="S722">
            <v>0</v>
          </cell>
          <cell r="T722">
            <v>0</v>
          </cell>
          <cell r="U722">
            <v>0</v>
          </cell>
          <cell r="V722">
            <v>49</v>
          </cell>
          <cell r="X722">
            <v>0</v>
          </cell>
          <cell r="Y722">
            <v>0</v>
          </cell>
          <cell r="Z722">
            <v>0</v>
          </cell>
          <cell r="AA722">
            <v>0</v>
          </cell>
          <cell r="AB722">
            <v>38231</v>
          </cell>
          <cell r="AC722">
            <v>38595</v>
          </cell>
        </row>
        <row r="723">
          <cell r="A723">
            <v>729</v>
          </cell>
          <cell r="B723">
            <v>5718</v>
          </cell>
          <cell r="C723">
            <v>33729</v>
          </cell>
          <cell r="D723" t="str">
            <v>SERVICE COORDINATOR</v>
          </cell>
          <cell r="E723" t="str">
            <v>THOMPSON, DIONNE</v>
          </cell>
          <cell r="F723">
            <v>0.25</v>
          </cell>
          <cell r="G723">
            <v>0</v>
          </cell>
          <cell r="H723">
            <v>0</v>
          </cell>
          <cell r="I723">
            <v>0</v>
          </cell>
          <cell r="J723">
            <v>0</v>
          </cell>
          <cell r="K723">
            <v>0</v>
          </cell>
          <cell r="L723">
            <v>0</v>
          </cell>
          <cell r="M723">
            <v>0</v>
          </cell>
          <cell r="N723">
            <v>0</v>
          </cell>
          <cell r="O723">
            <v>0</v>
          </cell>
          <cell r="P723">
            <v>0</v>
          </cell>
          <cell r="R723">
            <v>0</v>
          </cell>
          <cell r="S723">
            <v>0</v>
          </cell>
          <cell r="T723">
            <v>0</v>
          </cell>
          <cell r="U723">
            <v>0</v>
          </cell>
          <cell r="V723">
            <v>0</v>
          </cell>
          <cell r="X723">
            <v>0</v>
          </cell>
          <cell r="Y723">
            <v>0</v>
          </cell>
          <cell r="Z723">
            <v>0</v>
          </cell>
          <cell r="AA723">
            <v>0</v>
          </cell>
          <cell r="AB723">
            <v>38231</v>
          </cell>
          <cell r="AC723">
            <v>38595</v>
          </cell>
        </row>
        <row r="724">
          <cell r="A724">
            <v>729</v>
          </cell>
          <cell r="B724">
            <v>9257</v>
          </cell>
          <cell r="C724">
            <v>33805</v>
          </cell>
          <cell r="D724" t="str">
            <v>RLF IN-HOME SUPPORT ASST</v>
          </cell>
          <cell r="E724" t="str">
            <v>PRINS, MICHAEL D</v>
          </cell>
          <cell r="F724">
            <v>0.75</v>
          </cell>
          <cell r="G724">
            <v>2244.2800000000002</v>
          </cell>
          <cell r="H724">
            <v>218.82</v>
          </cell>
          <cell r="I724">
            <v>2463.1</v>
          </cell>
          <cell r="J724">
            <v>0</v>
          </cell>
          <cell r="K724">
            <v>0</v>
          </cell>
          <cell r="L724">
            <v>0</v>
          </cell>
          <cell r="M724">
            <v>0</v>
          </cell>
          <cell r="N724">
            <v>0</v>
          </cell>
          <cell r="O724">
            <v>0</v>
          </cell>
          <cell r="P724">
            <v>0</v>
          </cell>
          <cell r="R724">
            <v>92.5</v>
          </cell>
          <cell r="S724">
            <v>0</v>
          </cell>
          <cell r="T724">
            <v>0</v>
          </cell>
          <cell r="U724">
            <v>0</v>
          </cell>
          <cell r="V724">
            <v>251.5</v>
          </cell>
          <cell r="X724">
            <v>0</v>
          </cell>
          <cell r="Y724">
            <v>0</v>
          </cell>
          <cell r="Z724">
            <v>0</v>
          </cell>
          <cell r="AA724">
            <v>0</v>
          </cell>
          <cell r="AB724">
            <v>38231</v>
          </cell>
          <cell r="AC724">
            <v>38595</v>
          </cell>
        </row>
        <row r="725">
          <cell r="A725">
            <v>739</v>
          </cell>
          <cell r="B725">
            <v>9206</v>
          </cell>
          <cell r="C725">
            <v>33668</v>
          </cell>
          <cell r="D725" t="str">
            <v>RLF LVN</v>
          </cell>
          <cell r="E725" t="str">
            <v>MARTIN, BETTYE F</v>
          </cell>
          <cell r="F725">
            <v>0.5</v>
          </cell>
          <cell r="G725">
            <v>4416.04</v>
          </cell>
          <cell r="H725">
            <v>634.22</v>
          </cell>
          <cell r="I725">
            <v>5050.26</v>
          </cell>
          <cell r="J725">
            <v>0</v>
          </cell>
          <cell r="K725">
            <v>0</v>
          </cell>
          <cell r="L725">
            <v>0</v>
          </cell>
          <cell r="M725">
            <v>0</v>
          </cell>
          <cell r="N725">
            <v>0</v>
          </cell>
          <cell r="O725">
            <v>0</v>
          </cell>
          <cell r="P725">
            <v>0</v>
          </cell>
          <cell r="R725">
            <v>63.71</v>
          </cell>
          <cell r="S725">
            <v>0</v>
          </cell>
          <cell r="T725">
            <v>0</v>
          </cell>
          <cell r="U725">
            <v>0</v>
          </cell>
          <cell r="V725">
            <v>358</v>
          </cell>
          <cell r="X725">
            <v>0</v>
          </cell>
          <cell r="Y725">
            <v>0</v>
          </cell>
          <cell r="Z725">
            <v>0</v>
          </cell>
          <cell r="AA725">
            <v>0</v>
          </cell>
          <cell r="AB725">
            <v>38231</v>
          </cell>
          <cell r="AC725">
            <v>38595</v>
          </cell>
        </row>
        <row r="726">
          <cell r="A726">
            <v>739</v>
          </cell>
          <cell r="B726">
            <v>5163</v>
          </cell>
          <cell r="C726">
            <v>33577</v>
          </cell>
          <cell r="D726" t="str">
            <v>LVN III</v>
          </cell>
          <cell r="E726" t="str">
            <v>STRUBE, SANDRA K</v>
          </cell>
          <cell r="F726">
            <v>1</v>
          </cell>
          <cell r="G726">
            <v>35287.11</v>
          </cell>
          <cell r="H726">
            <v>11374.43</v>
          </cell>
          <cell r="I726">
            <v>46661.54</v>
          </cell>
          <cell r="J726">
            <v>0</v>
          </cell>
          <cell r="K726">
            <v>0</v>
          </cell>
          <cell r="L726">
            <v>0</v>
          </cell>
          <cell r="M726">
            <v>0</v>
          </cell>
          <cell r="N726">
            <v>0</v>
          </cell>
          <cell r="O726">
            <v>0</v>
          </cell>
          <cell r="P726">
            <v>0</v>
          </cell>
          <cell r="R726">
            <v>598.53</v>
          </cell>
          <cell r="S726">
            <v>0</v>
          </cell>
          <cell r="T726">
            <v>0</v>
          </cell>
          <cell r="U726">
            <v>0</v>
          </cell>
          <cell r="V726">
            <v>2384.0007999999998</v>
          </cell>
          <cell r="X726">
            <v>0</v>
          </cell>
          <cell r="Y726">
            <v>0</v>
          </cell>
          <cell r="Z726">
            <v>0</v>
          </cell>
          <cell r="AA726">
            <v>0</v>
          </cell>
          <cell r="AB726">
            <v>38231</v>
          </cell>
          <cell r="AC726">
            <v>38595</v>
          </cell>
        </row>
        <row r="727">
          <cell r="A727">
            <v>739</v>
          </cell>
          <cell r="B727">
            <v>-1</v>
          </cell>
          <cell r="C727">
            <v>33076</v>
          </cell>
          <cell r="D727" t="str">
            <v>Unknown</v>
          </cell>
          <cell r="E727" t="str">
            <v>THORN, SHARON</v>
          </cell>
          <cell r="F727">
            <v>0</v>
          </cell>
          <cell r="G727">
            <v>949.36021201413428</v>
          </cell>
          <cell r="H727">
            <v>523.38625441696115</v>
          </cell>
          <cell r="I727">
            <v>1472.7464664310955</v>
          </cell>
          <cell r="J727">
            <v>0</v>
          </cell>
          <cell r="K727">
            <v>0</v>
          </cell>
          <cell r="L727">
            <v>0</v>
          </cell>
          <cell r="M727">
            <v>0</v>
          </cell>
          <cell r="N727">
            <v>0</v>
          </cell>
          <cell r="O727">
            <v>0</v>
          </cell>
          <cell r="P727">
            <v>0</v>
          </cell>
          <cell r="Q727">
            <v>0</v>
          </cell>
          <cell r="R727">
            <v>7.75</v>
          </cell>
          <cell r="S727">
            <v>0</v>
          </cell>
          <cell r="T727">
            <v>0</v>
          </cell>
          <cell r="U727">
            <v>0</v>
          </cell>
          <cell r="V727">
            <v>102.72578445229682</v>
          </cell>
          <cell r="W727">
            <v>0</v>
          </cell>
          <cell r="X727">
            <v>0</v>
          </cell>
          <cell r="Y727">
            <v>0</v>
          </cell>
          <cell r="Z727">
            <v>0</v>
          </cell>
          <cell r="AA727">
            <v>0</v>
          </cell>
          <cell r="AB727">
            <v>38231</v>
          </cell>
          <cell r="AC727">
            <v>38595</v>
          </cell>
        </row>
        <row r="728">
          <cell r="A728">
            <v>739</v>
          </cell>
          <cell r="B728">
            <v>5868</v>
          </cell>
          <cell r="C728">
            <v>32970</v>
          </cell>
          <cell r="D728" t="str">
            <v>NURSING ASSISTANT</v>
          </cell>
          <cell r="E728" t="str">
            <v>HENRY, DIANE</v>
          </cell>
          <cell r="F728">
            <v>0.5</v>
          </cell>
          <cell r="G728">
            <v>6957.45</v>
          </cell>
          <cell r="H728">
            <v>3196.1</v>
          </cell>
          <cell r="I728">
            <v>10153.549999999999</v>
          </cell>
          <cell r="J728">
            <v>0</v>
          </cell>
          <cell r="K728">
            <v>0</v>
          </cell>
          <cell r="L728">
            <v>0</v>
          </cell>
          <cell r="M728">
            <v>0</v>
          </cell>
          <cell r="N728">
            <v>0</v>
          </cell>
          <cell r="O728">
            <v>0</v>
          </cell>
          <cell r="P728">
            <v>0</v>
          </cell>
          <cell r="R728">
            <v>493.2</v>
          </cell>
          <cell r="S728">
            <v>0</v>
          </cell>
          <cell r="T728">
            <v>0</v>
          </cell>
          <cell r="U728">
            <v>0</v>
          </cell>
          <cell r="V728">
            <v>716.95780000000002</v>
          </cell>
          <cell r="X728">
            <v>0</v>
          </cell>
          <cell r="Y728">
            <v>0</v>
          </cell>
          <cell r="Z728">
            <v>0</v>
          </cell>
          <cell r="AA728">
            <v>0</v>
          </cell>
          <cell r="AB728">
            <v>38231</v>
          </cell>
          <cell r="AC728">
            <v>38595</v>
          </cell>
        </row>
        <row r="729">
          <cell r="A729">
            <v>739</v>
          </cell>
          <cell r="B729">
            <v>5936</v>
          </cell>
          <cell r="C729">
            <v>32308</v>
          </cell>
          <cell r="D729" t="str">
            <v>DIRECT SUPPORT II</v>
          </cell>
          <cell r="E729" t="str">
            <v>ZAPATA, JESSE</v>
          </cell>
          <cell r="F729">
            <v>0.5</v>
          </cell>
          <cell r="G729">
            <v>12766.04</v>
          </cell>
          <cell r="H729">
            <v>1829.03</v>
          </cell>
          <cell r="I729">
            <v>14595.07</v>
          </cell>
          <cell r="J729">
            <v>0</v>
          </cell>
          <cell r="K729">
            <v>0</v>
          </cell>
          <cell r="L729">
            <v>0</v>
          </cell>
          <cell r="M729">
            <v>0</v>
          </cell>
          <cell r="N729">
            <v>0</v>
          </cell>
          <cell r="O729">
            <v>0</v>
          </cell>
          <cell r="P729">
            <v>0</v>
          </cell>
          <cell r="R729">
            <v>263.77999999999997</v>
          </cell>
          <cell r="S729">
            <v>0</v>
          </cell>
          <cell r="T729">
            <v>0</v>
          </cell>
          <cell r="U729">
            <v>0</v>
          </cell>
          <cell r="V729">
            <v>1181.8522</v>
          </cell>
          <cell r="X729">
            <v>0</v>
          </cell>
          <cell r="Y729">
            <v>0</v>
          </cell>
          <cell r="Z729">
            <v>0</v>
          </cell>
          <cell r="AA729">
            <v>0</v>
          </cell>
          <cell r="AB729">
            <v>38231</v>
          </cell>
          <cell r="AC729">
            <v>38595</v>
          </cell>
        </row>
        <row r="730">
          <cell r="A730">
            <v>739</v>
          </cell>
          <cell r="B730">
            <v>5598</v>
          </cell>
          <cell r="C730">
            <v>31255</v>
          </cell>
          <cell r="D730" t="str">
            <v>NURSING ASSISTANT</v>
          </cell>
          <cell r="E730" t="str">
            <v>HUSTED, LESKA</v>
          </cell>
          <cell r="F730">
            <v>1</v>
          </cell>
          <cell r="G730">
            <v>20451.910580912368</v>
          </cell>
          <cell r="H730">
            <v>7650.4926202349352</v>
          </cell>
          <cell r="I730">
            <v>28102.403201147303</v>
          </cell>
          <cell r="J730">
            <v>0</v>
          </cell>
          <cell r="K730">
            <v>0</v>
          </cell>
          <cell r="L730">
            <v>0</v>
          </cell>
          <cell r="M730">
            <v>0</v>
          </cell>
          <cell r="N730">
            <v>0</v>
          </cell>
          <cell r="O730">
            <v>0</v>
          </cell>
          <cell r="P730">
            <v>0</v>
          </cell>
          <cell r="R730">
            <v>823.79</v>
          </cell>
          <cell r="S730">
            <v>0</v>
          </cell>
          <cell r="T730">
            <v>0</v>
          </cell>
          <cell r="U730">
            <v>0</v>
          </cell>
          <cell r="V730">
            <v>2065.5299638575148</v>
          </cell>
          <cell r="X730">
            <v>0</v>
          </cell>
          <cell r="Y730">
            <v>0</v>
          </cell>
          <cell r="Z730">
            <v>0</v>
          </cell>
          <cell r="AA730">
            <v>0</v>
          </cell>
          <cell r="AB730">
            <v>38231</v>
          </cell>
          <cell r="AC730">
            <v>38595</v>
          </cell>
        </row>
        <row r="731">
          <cell r="A731">
            <v>739</v>
          </cell>
          <cell r="B731">
            <v>5600</v>
          </cell>
          <cell r="C731">
            <v>26999</v>
          </cell>
          <cell r="D731" t="str">
            <v>SUPR LVN SUPERVISOR</v>
          </cell>
          <cell r="E731" t="str">
            <v>PETE, MARY</v>
          </cell>
          <cell r="F731">
            <v>1</v>
          </cell>
          <cell r="G731">
            <v>6412.9844265925285</v>
          </cell>
          <cell r="H731">
            <v>1980.7686350409094</v>
          </cell>
          <cell r="I731">
            <v>8393.753061633437</v>
          </cell>
          <cell r="J731">
            <v>0</v>
          </cell>
          <cell r="K731">
            <v>0</v>
          </cell>
          <cell r="L731">
            <v>0</v>
          </cell>
          <cell r="M731">
            <v>0</v>
          </cell>
          <cell r="N731">
            <v>0</v>
          </cell>
          <cell r="O731">
            <v>0</v>
          </cell>
          <cell r="P731">
            <v>0</v>
          </cell>
          <cell r="R731">
            <v>333.71</v>
          </cell>
          <cell r="S731">
            <v>0</v>
          </cell>
          <cell r="T731">
            <v>0</v>
          </cell>
          <cell r="U731">
            <v>0</v>
          </cell>
          <cell r="V731">
            <v>333.71</v>
          </cell>
          <cell r="X731">
            <v>0</v>
          </cell>
          <cell r="Y731">
            <v>0</v>
          </cell>
          <cell r="Z731">
            <v>0</v>
          </cell>
          <cell r="AA731">
            <v>0</v>
          </cell>
          <cell r="AB731">
            <v>38231</v>
          </cell>
          <cell r="AC731">
            <v>38595</v>
          </cell>
        </row>
        <row r="732">
          <cell r="A732">
            <v>739</v>
          </cell>
          <cell r="B732">
            <v>9206</v>
          </cell>
          <cell r="C732">
            <v>29815</v>
          </cell>
          <cell r="D732" t="str">
            <v>RLF LVN</v>
          </cell>
          <cell r="E732" t="str">
            <v>ESCOBAR, ABIGAIL</v>
          </cell>
          <cell r="F732">
            <v>0.5</v>
          </cell>
          <cell r="G732">
            <v>10556.77</v>
          </cell>
          <cell r="H732">
            <v>1558.67</v>
          </cell>
          <cell r="I732">
            <v>12115.44</v>
          </cell>
          <cell r="J732">
            <v>0</v>
          </cell>
          <cell r="K732">
            <v>0</v>
          </cell>
          <cell r="L732">
            <v>0</v>
          </cell>
          <cell r="M732">
            <v>0</v>
          </cell>
          <cell r="N732">
            <v>0</v>
          </cell>
          <cell r="O732">
            <v>0</v>
          </cell>
          <cell r="P732">
            <v>0</v>
          </cell>
          <cell r="R732">
            <v>153.63</v>
          </cell>
          <cell r="S732">
            <v>0</v>
          </cell>
          <cell r="T732">
            <v>0</v>
          </cell>
          <cell r="U732">
            <v>0</v>
          </cell>
          <cell r="V732">
            <v>801.5</v>
          </cell>
          <cell r="X732">
            <v>0</v>
          </cell>
          <cell r="Y732">
            <v>0</v>
          </cell>
          <cell r="Z732">
            <v>0</v>
          </cell>
          <cell r="AA732">
            <v>0</v>
          </cell>
          <cell r="AB732">
            <v>38231</v>
          </cell>
          <cell r="AC732">
            <v>38595</v>
          </cell>
        </row>
        <row r="733">
          <cell r="A733">
            <v>744</v>
          </cell>
          <cell r="B733">
            <v>-1</v>
          </cell>
          <cell r="C733">
            <v>33534</v>
          </cell>
          <cell r="D733" t="str">
            <v>Unknown</v>
          </cell>
          <cell r="E733" t="str">
            <v>BERNABE, ERIKA C</v>
          </cell>
          <cell r="F733">
            <v>0</v>
          </cell>
          <cell r="G733">
            <v>28.652802978755577</v>
          </cell>
          <cell r="H733">
            <v>10.215241551372193</v>
          </cell>
          <cell r="I733">
            <v>38.868044530127769</v>
          </cell>
          <cell r="J733">
            <v>0</v>
          </cell>
          <cell r="K733">
            <v>0</v>
          </cell>
          <cell r="L733">
            <v>0</v>
          </cell>
          <cell r="M733">
            <v>0</v>
          </cell>
          <cell r="N733">
            <v>0</v>
          </cell>
          <cell r="O733">
            <v>0</v>
          </cell>
          <cell r="P733">
            <v>0</v>
          </cell>
          <cell r="Q733">
            <v>0</v>
          </cell>
          <cell r="R733">
            <v>0.75</v>
          </cell>
          <cell r="S733">
            <v>0</v>
          </cell>
          <cell r="T733">
            <v>0</v>
          </cell>
          <cell r="U733">
            <v>0</v>
          </cell>
          <cell r="V733">
            <v>1.9675670976033868</v>
          </cell>
          <cell r="W733">
            <v>0</v>
          </cell>
          <cell r="X733">
            <v>0</v>
          </cell>
          <cell r="Y733">
            <v>0</v>
          </cell>
          <cell r="Z733">
            <v>0</v>
          </cell>
          <cell r="AA733">
            <v>0</v>
          </cell>
          <cell r="AB733">
            <v>38231</v>
          </cell>
          <cell r="AC733">
            <v>38595</v>
          </cell>
        </row>
        <row r="734">
          <cell r="A734">
            <v>744</v>
          </cell>
          <cell r="B734">
            <v>-1</v>
          </cell>
          <cell r="C734">
            <v>600500</v>
          </cell>
          <cell r="D734" t="str">
            <v>Unknown</v>
          </cell>
          <cell r="E734" t="str">
            <v>CONTRACT SERVER - MR</v>
          </cell>
          <cell r="F734">
            <v>0</v>
          </cell>
          <cell r="G734">
            <v>0</v>
          </cell>
          <cell r="H734">
            <v>0</v>
          </cell>
          <cell r="I734">
            <v>0</v>
          </cell>
          <cell r="J734">
            <v>0</v>
          </cell>
          <cell r="K734">
            <v>0</v>
          </cell>
          <cell r="L734">
            <v>0</v>
          </cell>
          <cell r="M734">
            <v>0</v>
          </cell>
          <cell r="N734">
            <v>0</v>
          </cell>
          <cell r="O734">
            <v>0</v>
          </cell>
          <cell r="P734">
            <v>0</v>
          </cell>
          <cell r="Q734">
            <v>0</v>
          </cell>
          <cell r="R734">
            <v>22.83</v>
          </cell>
          <cell r="S734">
            <v>0</v>
          </cell>
          <cell r="T734">
            <v>0</v>
          </cell>
          <cell r="U734">
            <v>0</v>
          </cell>
          <cell r="V734">
            <v>0</v>
          </cell>
          <cell r="W734">
            <v>0</v>
          </cell>
          <cell r="X734">
            <v>0</v>
          </cell>
          <cell r="Y734">
            <v>0</v>
          </cell>
          <cell r="Z734">
            <v>0</v>
          </cell>
          <cell r="AA734">
            <v>0</v>
          </cell>
          <cell r="AB734">
            <v>38231</v>
          </cell>
          <cell r="AC734">
            <v>38595</v>
          </cell>
        </row>
        <row r="735">
          <cell r="A735">
            <v>750</v>
          </cell>
          <cell r="B735">
            <v>-1</v>
          </cell>
          <cell r="C735">
            <v>33405</v>
          </cell>
          <cell r="D735" t="str">
            <v>Unknown</v>
          </cell>
          <cell r="E735" t="str">
            <v>WASHINGTON, NILGUN</v>
          </cell>
          <cell r="F735">
            <v>0</v>
          </cell>
          <cell r="G735">
            <v>234.18533026665708</v>
          </cell>
          <cell r="H735">
            <v>33.287644648889525</v>
          </cell>
          <cell r="I735">
            <v>267.47297491554662</v>
          </cell>
          <cell r="J735">
            <v>0</v>
          </cell>
          <cell r="K735">
            <v>0</v>
          </cell>
          <cell r="L735">
            <v>0</v>
          </cell>
          <cell r="M735">
            <v>0</v>
          </cell>
          <cell r="N735">
            <v>0</v>
          </cell>
          <cell r="O735">
            <v>0</v>
          </cell>
          <cell r="P735">
            <v>0</v>
          </cell>
          <cell r="Q735">
            <v>0</v>
          </cell>
          <cell r="R735">
            <v>13.5</v>
          </cell>
          <cell r="S735">
            <v>0</v>
          </cell>
          <cell r="T735">
            <v>0</v>
          </cell>
          <cell r="U735">
            <v>0</v>
          </cell>
          <cell r="V735">
            <v>22.921017753180475</v>
          </cell>
          <cell r="W735">
            <v>0</v>
          </cell>
          <cell r="X735">
            <v>0</v>
          </cell>
          <cell r="Y735">
            <v>0</v>
          </cell>
          <cell r="Z735">
            <v>0</v>
          </cell>
          <cell r="AA735">
            <v>0</v>
          </cell>
          <cell r="AB735">
            <v>38231</v>
          </cell>
          <cell r="AC735">
            <v>38595</v>
          </cell>
        </row>
        <row r="736">
          <cell r="A736">
            <v>750</v>
          </cell>
          <cell r="B736">
            <v>5617</v>
          </cell>
          <cell r="C736">
            <v>32535</v>
          </cell>
          <cell r="D736" t="str">
            <v>EMPLOYMENT SPECIALIST</v>
          </cell>
          <cell r="E736" t="str">
            <v>ISRAEL, TAMMY RENAE</v>
          </cell>
          <cell r="F736">
            <v>1</v>
          </cell>
          <cell r="G736">
            <v>8122.9663162970091</v>
          </cell>
          <cell r="H736">
            <v>3183.9161137897781</v>
          </cell>
          <cell r="I736">
            <v>11306.882430086787</v>
          </cell>
          <cell r="J736">
            <v>0</v>
          </cell>
          <cell r="K736">
            <v>0</v>
          </cell>
          <cell r="L736">
            <v>0</v>
          </cell>
          <cell r="M736">
            <v>0</v>
          </cell>
          <cell r="N736">
            <v>0</v>
          </cell>
          <cell r="O736">
            <v>0</v>
          </cell>
          <cell r="P736">
            <v>0</v>
          </cell>
          <cell r="R736">
            <v>254.25</v>
          </cell>
          <cell r="S736">
            <v>0</v>
          </cell>
          <cell r="T736">
            <v>0</v>
          </cell>
          <cell r="U736">
            <v>0</v>
          </cell>
          <cell r="V736">
            <v>717.82860983606554</v>
          </cell>
          <cell r="X736">
            <v>0</v>
          </cell>
          <cell r="Y736">
            <v>0</v>
          </cell>
          <cell r="Z736">
            <v>0</v>
          </cell>
          <cell r="AA736">
            <v>0</v>
          </cell>
          <cell r="AB736">
            <v>38231</v>
          </cell>
          <cell r="AC736">
            <v>38595</v>
          </cell>
        </row>
        <row r="737">
          <cell r="A737">
            <v>750</v>
          </cell>
          <cell r="B737">
            <v>4780</v>
          </cell>
          <cell r="C737">
            <v>32436</v>
          </cell>
          <cell r="D737" t="str">
            <v>EMPLOYMENT SPECIALIST</v>
          </cell>
          <cell r="E737" t="str">
            <v>EKEH, INNOCENT</v>
          </cell>
          <cell r="F737">
            <v>1</v>
          </cell>
          <cell r="G737">
            <v>27644.125312252967</v>
          </cell>
          <cell r="H737">
            <v>10516.956189723322</v>
          </cell>
          <cell r="I737">
            <v>38161.081501976289</v>
          </cell>
          <cell r="J737">
            <v>0</v>
          </cell>
          <cell r="K737">
            <v>0</v>
          </cell>
          <cell r="L737">
            <v>0</v>
          </cell>
          <cell r="M737">
            <v>0</v>
          </cell>
          <cell r="N737">
            <v>0</v>
          </cell>
          <cell r="O737">
            <v>0</v>
          </cell>
          <cell r="P737">
            <v>0</v>
          </cell>
          <cell r="R737">
            <v>1229</v>
          </cell>
          <cell r="S737">
            <v>0</v>
          </cell>
          <cell r="T737">
            <v>0</v>
          </cell>
          <cell r="U737">
            <v>0</v>
          </cell>
          <cell r="V737">
            <v>2020.8071013438735</v>
          </cell>
          <cell r="X737">
            <v>0</v>
          </cell>
          <cell r="Y737">
            <v>0</v>
          </cell>
          <cell r="Z737">
            <v>0</v>
          </cell>
          <cell r="AA737">
            <v>0</v>
          </cell>
          <cell r="AB737">
            <v>38231</v>
          </cell>
          <cell r="AC737">
            <v>38595</v>
          </cell>
        </row>
        <row r="738">
          <cell r="A738">
            <v>750</v>
          </cell>
          <cell r="B738">
            <v>4755</v>
          </cell>
          <cell r="C738">
            <v>32070</v>
          </cell>
          <cell r="D738" t="str">
            <v>EMPLOYMENT SPECIALIST</v>
          </cell>
          <cell r="E738" t="str">
            <v>ROBINSON, CAROLYN</v>
          </cell>
          <cell r="F738">
            <v>1</v>
          </cell>
          <cell r="G738">
            <v>25256.131225350589</v>
          </cell>
          <cell r="H738">
            <v>8448.8949917985501</v>
          </cell>
          <cell r="I738">
            <v>33705.026217149141</v>
          </cell>
          <cell r="J738">
            <v>0</v>
          </cell>
          <cell r="K738">
            <v>0</v>
          </cell>
          <cell r="L738">
            <v>0</v>
          </cell>
          <cell r="M738">
            <v>0</v>
          </cell>
          <cell r="N738">
            <v>0</v>
          </cell>
          <cell r="O738">
            <v>0</v>
          </cell>
          <cell r="P738">
            <v>0</v>
          </cell>
          <cell r="R738">
            <v>1095.81</v>
          </cell>
          <cell r="S738">
            <v>0</v>
          </cell>
          <cell r="T738">
            <v>0</v>
          </cell>
          <cell r="U738">
            <v>0</v>
          </cell>
          <cell r="V738">
            <v>2054.2248068135113</v>
          </cell>
          <cell r="X738">
            <v>0</v>
          </cell>
          <cell r="Y738">
            <v>0</v>
          </cell>
          <cell r="Z738">
            <v>0</v>
          </cell>
          <cell r="AA738">
            <v>0</v>
          </cell>
          <cell r="AB738">
            <v>38231</v>
          </cell>
          <cell r="AC738">
            <v>38595</v>
          </cell>
        </row>
        <row r="739">
          <cell r="A739">
            <v>750</v>
          </cell>
          <cell r="B739">
            <v>4764</v>
          </cell>
          <cell r="C739">
            <v>23310</v>
          </cell>
          <cell r="D739" t="str">
            <v>EMPLOYMENT SPECIALIST</v>
          </cell>
          <cell r="E739" t="str">
            <v>ROAN, ROBERT</v>
          </cell>
          <cell r="F739">
            <v>1</v>
          </cell>
          <cell r="G739">
            <v>24672.816139099421</v>
          </cell>
          <cell r="H739">
            <v>8201.1944984395886</v>
          </cell>
          <cell r="I739">
            <v>32874.01063753901</v>
          </cell>
          <cell r="J739">
            <v>0</v>
          </cell>
          <cell r="K739">
            <v>0</v>
          </cell>
          <cell r="L739">
            <v>0</v>
          </cell>
          <cell r="M739">
            <v>0</v>
          </cell>
          <cell r="N739">
            <v>0</v>
          </cell>
          <cell r="O739">
            <v>0</v>
          </cell>
          <cell r="P739">
            <v>0</v>
          </cell>
          <cell r="R739">
            <v>1087</v>
          </cell>
          <cell r="S739">
            <v>0</v>
          </cell>
          <cell r="T739">
            <v>0</v>
          </cell>
          <cell r="U739">
            <v>0</v>
          </cell>
          <cell r="V739">
            <v>2016.0150419973247</v>
          </cell>
          <cell r="X739">
            <v>0</v>
          </cell>
          <cell r="Y739">
            <v>0</v>
          </cell>
          <cell r="Z739">
            <v>0</v>
          </cell>
          <cell r="AA739">
            <v>0</v>
          </cell>
          <cell r="AB739">
            <v>38231</v>
          </cell>
          <cell r="AC739">
            <v>38595</v>
          </cell>
        </row>
        <row r="740">
          <cell r="A740">
            <v>750</v>
          </cell>
          <cell r="B740">
            <v>4789</v>
          </cell>
          <cell r="C740">
            <v>18511</v>
          </cell>
          <cell r="D740" t="str">
            <v>EMPLOYMENT SPECIALIST</v>
          </cell>
          <cell r="E740" t="str">
            <v>WRIGHT, ROCHELLE T.</v>
          </cell>
          <cell r="F740">
            <v>1</v>
          </cell>
          <cell r="G740">
            <v>26030.677825204515</v>
          </cell>
          <cell r="H740">
            <v>8369.0065849205439</v>
          </cell>
          <cell r="I740">
            <v>34399.684410125061</v>
          </cell>
          <cell r="J740">
            <v>0</v>
          </cell>
          <cell r="K740">
            <v>0</v>
          </cell>
          <cell r="L740">
            <v>0</v>
          </cell>
          <cell r="M740">
            <v>0</v>
          </cell>
          <cell r="N740">
            <v>0</v>
          </cell>
          <cell r="O740">
            <v>0</v>
          </cell>
          <cell r="P740">
            <v>0</v>
          </cell>
          <cell r="R740">
            <v>1070.71</v>
          </cell>
          <cell r="S740">
            <v>0</v>
          </cell>
          <cell r="T740">
            <v>0</v>
          </cell>
          <cell r="U740">
            <v>0</v>
          </cell>
          <cell r="V740">
            <v>1979.5459647501973</v>
          </cell>
          <cell r="X740">
            <v>0</v>
          </cell>
          <cell r="Y740">
            <v>0</v>
          </cell>
          <cell r="Z740">
            <v>0</v>
          </cell>
          <cell r="AA740">
            <v>0</v>
          </cell>
          <cell r="AB740">
            <v>38231</v>
          </cell>
          <cell r="AC740">
            <v>38595</v>
          </cell>
        </row>
        <row r="741">
          <cell r="A741">
            <v>750</v>
          </cell>
          <cell r="B741">
            <v>5232</v>
          </cell>
          <cell r="C741">
            <v>17752</v>
          </cell>
          <cell r="D741" t="str">
            <v>EMPLOYMENT SPECIALIST</v>
          </cell>
          <cell r="E741" t="str">
            <v>OROZCO, EDUARDO</v>
          </cell>
          <cell r="F741">
            <v>1</v>
          </cell>
          <cell r="G741">
            <v>29938.441563975084</v>
          </cell>
          <cell r="H741">
            <v>9197.0177697666568</v>
          </cell>
          <cell r="I741">
            <v>39135.459333741739</v>
          </cell>
          <cell r="J741">
            <v>0</v>
          </cell>
          <cell r="K741">
            <v>0</v>
          </cell>
          <cell r="L741">
            <v>0</v>
          </cell>
          <cell r="M741">
            <v>0</v>
          </cell>
          <cell r="N741">
            <v>0</v>
          </cell>
          <cell r="O741">
            <v>0</v>
          </cell>
          <cell r="P741">
            <v>0</v>
          </cell>
          <cell r="R741">
            <v>1256.75</v>
          </cell>
          <cell r="S741">
            <v>0</v>
          </cell>
          <cell r="T741">
            <v>0</v>
          </cell>
          <cell r="U741">
            <v>0</v>
          </cell>
          <cell r="V741">
            <v>2053.0783954195231</v>
          </cell>
          <cell r="X741">
            <v>0</v>
          </cell>
          <cell r="Y741">
            <v>0</v>
          </cell>
          <cell r="Z741">
            <v>0</v>
          </cell>
          <cell r="AA741">
            <v>0</v>
          </cell>
          <cell r="AB741">
            <v>38231</v>
          </cell>
          <cell r="AC741">
            <v>38595</v>
          </cell>
        </row>
        <row r="742">
          <cell r="A742">
            <v>750</v>
          </cell>
          <cell r="B742">
            <v>6280</v>
          </cell>
          <cell r="C742">
            <v>3352</v>
          </cell>
          <cell r="D742" t="str">
            <v>EMPLOYMENT SPECIALIST</v>
          </cell>
          <cell r="E742" t="str">
            <v>MILLER, KATHERINE MARIE</v>
          </cell>
          <cell r="F742">
            <v>0.25</v>
          </cell>
          <cell r="G742">
            <v>758.37292510105408</v>
          </cell>
          <cell r="H742">
            <v>199.76386066418323</v>
          </cell>
          <cell r="I742">
            <v>958.13678576523728</v>
          </cell>
          <cell r="J742">
            <v>0</v>
          </cell>
          <cell r="K742">
            <v>0</v>
          </cell>
          <cell r="L742">
            <v>0</v>
          </cell>
          <cell r="M742">
            <v>0</v>
          </cell>
          <cell r="N742">
            <v>0</v>
          </cell>
          <cell r="O742">
            <v>0</v>
          </cell>
          <cell r="P742">
            <v>0</v>
          </cell>
          <cell r="R742">
            <v>15.33</v>
          </cell>
          <cell r="S742">
            <v>0</v>
          </cell>
          <cell r="T742">
            <v>0</v>
          </cell>
          <cell r="U742">
            <v>0</v>
          </cell>
          <cell r="V742">
            <v>43.105099825632081</v>
          </cell>
          <cell r="X742">
            <v>0</v>
          </cell>
          <cell r="Y742">
            <v>0</v>
          </cell>
          <cell r="Z742">
            <v>0</v>
          </cell>
          <cell r="AA742">
            <v>0</v>
          </cell>
          <cell r="AB742">
            <v>38231</v>
          </cell>
          <cell r="AC742">
            <v>38595</v>
          </cell>
        </row>
        <row r="743">
          <cell r="A743">
            <v>832</v>
          </cell>
          <cell r="B743">
            <v>-1</v>
          </cell>
          <cell r="C743">
            <v>3352</v>
          </cell>
          <cell r="D743" t="str">
            <v>Unknown</v>
          </cell>
          <cell r="E743" t="str">
            <v>MILLER, KATHERINE MARIE</v>
          </cell>
          <cell r="F743">
            <v>0</v>
          </cell>
          <cell r="G743">
            <v>0</v>
          </cell>
          <cell r="H743">
            <v>0</v>
          </cell>
          <cell r="I743">
            <v>0</v>
          </cell>
          <cell r="J743">
            <v>0</v>
          </cell>
          <cell r="K743">
            <v>0</v>
          </cell>
          <cell r="L743">
            <v>0</v>
          </cell>
          <cell r="M743">
            <v>0</v>
          </cell>
          <cell r="N743">
            <v>0</v>
          </cell>
          <cell r="O743">
            <v>0</v>
          </cell>
          <cell r="P743">
            <v>0</v>
          </cell>
          <cell r="Q743">
            <v>0</v>
          </cell>
          <cell r="R743">
            <v>13.75</v>
          </cell>
          <cell r="S743">
            <v>0</v>
          </cell>
          <cell r="T743">
            <v>0</v>
          </cell>
          <cell r="U743">
            <v>0</v>
          </cell>
          <cell r="V743">
            <v>0</v>
          </cell>
          <cell r="W743">
            <v>0</v>
          </cell>
          <cell r="X743">
            <v>0</v>
          </cell>
          <cell r="Y743">
            <v>0</v>
          </cell>
          <cell r="Z743">
            <v>0</v>
          </cell>
          <cell r="AA743">
            <v>0</v>
          </cell>
          <cell r="AB743">
            <v>38231</v>
          </cell>
          <cell r="AC743">
            <v>38595</v>
          </cell>
        </row>
        <row r="744">
          <cell r="A744">
            <v>832</v>
          </cell>
          <cell r="B744">
            <v>-1</v>
          </cell>
          <cell r="C744">
            <v>931647</v>
          </cell>
          <cell r="D744" t="str">
            <v>Unknown</v>
          </cell>
          <cell r="E744" t="str">
            <v>PURKISS, CHRISTOPHER</v>
          </cell>
          <cell r="F744">
            <v>0</v>
          </cell>
          <cell r="G744">
            <v>0</v>
          </cell>
          <cell r="H744">
            <v>0</v>
          </cell>
          <cell r="I744">
            <v>0</v>
          </cell>
          <cell r="J744">
            <v>0</v>
          </cell>
          <cell r="K744">
            <v>0</v>
          </cell>
          <cell r="L744">
            <v>0</v>
          </cell>
          <cell r="M744">
            <v>0</v>
          </cell>
          <cell r="N744">
            <v>0</v>
          </cell>
          <cell r="O744">
            <v>0</v>
          </cell>
          <cell r="P744">
            <v>0</v>
          </cell>
          <cell r="Q744">
            <v>0</v>
          </cell>
          <cell r="R744">
            <v>236.5</v>
          </cell>
          <cell r="S744">
            <v>0</v>
          </cell>
          <cell r="T744">
            <v>0</v>
          </cell>
          <cell r="U744">
            <v>0</v>
          </cell>
          <cell r="V744">
            <v>0</v>
          </cell>
          <cell r="W744">
            <v>0</v>
          </cell>
          <cell r="X744">
            <v>0</v>
          </cell>
          <cell r="Y744">
            <v>0</v>
          </cell>
          <cell r="Z744">
            <v>0</v>
          </cell>
          <cell r="AA744">
            <v>0</v>
          </cell>
          <cell r="AB744">
            <v>38231</v>
          </cell>
          <cell r="AC744">
            <v>38595</v>
          </cell>
        </row>
        <row r="745">
          <cell r="A745">
            <v>832</v>
          </cell>
          <cell r="B745">
            <v>-1</v>
          </cell>
          <cell r="C745">
            <v>931580</v>
          </cell>
          <cell r="D745" t="str">
            <v>Unknown</v>
          </cell>
          <cell r="E745" t="str">
            <v>PALOMO, KATHY A.</v>
          </cell>
          <cell r="F745">
            <v>0</v>
          </cell>
          <cell r="G745">
            <v>0</v>
          </cell>
          <cell r="H745">
            <v>0</v>
          </cell>
          <cell r="I745">
            <v>0</v>
          </cell>
          <cell r="J745">
            <v>0</v>
          </cell>
          <cell r="K745">
            <v>0</v>
          </cell>
          <cell r="L745">
            <v>0</v>
          </cell>
          <cell r="M745">
            <v>0</v>
          </cell>
          <cell r="N745">
            <v>0</v>
          </cell>
          <cell r="O745">
            <v>0</v>
          </cell>
          <cell r="P745">
            <v>0</v>
          </cell>
          <cell r="Q745">
            <v>0</v>
          </cell>
          <cell r="R745">
            <v>98</v>
          </cell>
          <cell r="S745">
            <v>0</v>
          </cell>
          <cell r="T745">
            <v>0</v>
          </cell>
          <cell r="U745">
            <v>0</v>
          </cell>
          <cell r="V745">
            <v>0</v>
          </cell>
          <cell r="W745">
            <v>0</v>
          </cell>
          <cell r="X745">
            <v>0</v>
          </cell>
          <cell r="Y745">
            <v>0</v>
          </cell>
          <cell r="Z745">
            <v>0</v>
          </cell>
          <cell r="AA745">
            <v>0</v>
          </cell>
          <cell r="AB745">
            <v>38231</v>
          </cell>
          <cell r="AC745">
            <v>38595</v>
          </cell>
        </row>
        <row r="746">
          <cell r="A746">
            <v>832</v>
          </cell>
          <cell r="B746">
            <v>-1</v>
          </cell>
          <cell r="C746">
            <v>931505</v>
          </cell>
          <cell r="D746" t="str">
            <v>Unknown</v>
          </cell>
          <cell r="E746" t="str">
            <v>EASTER SEALS CENTRAL TEXAS</v>
          </cell>
          <cell r="F746">
            <v>0</v>
          </cell>
          <cell r="G746">
            <v>0</v>
          </cell>
          <cell r="H746">
            <v>0</v>
          </cell>
          <cell r="I746">
            <v>0</v>
          </cell>
          <cell r="J746">
            <v>0</v>
          </cell>
          <cell r="K746">
            <v>0</v>
          </cell>
          <cell r="L746">
            <v>0</v>
          </cell>
          <cell r="M746">
            <v>0</v>
          </cell>
          <cell r="N746">
            <v>0</v>
          </cell>
          <cell r="O746">
            <v>0</v>
          </cell>
          <cell r="P746">
            <v>0</v>
          </cell>
          <cell r="Q746">
            <v>0</v>
          </cell>
          <cell r="R746">
            <v>98.38</v>
          </cell>
          <cell r="S746">
            <v>0</v>
          </cell>
          <cell r="T746">
            <v>0</v>
          </cell>
          <cell r="U746">
            <v>0</v>
          </cell>
          <cell r="V746">
            <v>0</v>
          </cell>
          <cell r="W746">
            <v>0</v>
          </cell>
          <cell r="X746">
            <v>0</v>
          </cell>
          <cell r="Y746">
            <v>0</v>
          </cell>
          <cell r="Z746">
            <v>0</v>
          </cell>
          <cell r="AA746">
            <v>0</v>
          </cell>
          <cell r="AB746">
            <v>38231</v>
          </cell>
          <cell r="AC746">
            <v>38595</v>
          </cell>
        </row>
        <row r="747">
          <cell r="A747">
            <v>832</v>
          </cell>
          <cell r="B747">
            <v>-1</v>
          </cell>
          <cell r="C747">
            <v>931504</v>
          </cell>
          <cell r="D747" t="str">
            <v>Unknown</v>
          </cell>
          <cell r="E747" t="str">
            <v>STAR CARE HOME HEALTH</v>
          </cell>
          <cell r="F747">
            <v>0</v>
          </cell>
          <cell r="G747">
            <v>0</v>
          </cell>
          <cell r="H747">
            <v>0</v>
          </cell>
          <cell r="I747">
            <v>0</v>
          </cell>
          <cell r="J747">
            <v>0</v>
          </cell>
          <cell r="K747">
            <v>0</v>
          </cell>
          <cell r="L747">
            <v>0</v>
          </cell>
          <cell r="M747">
            <v>0</v>
          </cell>
          <cell r="N747">
            <v>0</v>
          </cell>
          <cell r="O747">
            <v>0</v>
          </cell>
          <cell r="P747">
            <v>0</v>
          </cell>
          <cell r="Q747">
            <v>0</v>
          </cell>
          <cell r="R747">
            <v>152.41</v>
          </cell>
          <cell r="S747">
            <v>0</v>
          </cell>
          <cell r="T747">
            <v>0</v>
          </cell>
          <cell r="U747">
            <v>0</v>
          </cell>
          <cell r="V747">
            <v>0</v>
          </cell>
          <cell r="W747">
            <v>0</v>
          </cell>
          <cell r="X747">
            <v>0</v>
          </cell>
          <cell r="Y747">
            <v>0</v>
          </cell>
          <cell r="Z747">
            <v>0</v>
          </cell>
          <cell r="AA747">
            <v>0</v>
          </cell>
          <cell r="AB747">
            <v>38231</v>
          </cell>
          <cell r="AC747">
            <v>38595</v>
          </cell>
        </row>
        <row r="748">
          <cell r="A748">
            <v>832</v>
          </cell>
          <cell r="B748">
            <v>-1</v>
          </cell>
          <cell r="C748">
            <v>931502</v>
          </cell>
          <cell r="D748" t="str">
            <v>Unknown</v>
          </cell>
          <cell r="E748" t="str">
            <v>SPEECH, LANGUAGE, HEARING SRVS</v>
          </cell>
          <cell r="F748">
            <v>0</v>
          </cell>
          <cell r="G748">
            <v>0</v>
          </cell>
          <cell r="H748">
            <v>0</v>
          </cell>
          <cell r="I748">
            <v>0</v>
          </cell>
          <cell r="J748">
            <v>0</v>
          </cell>
          <cell r="K748">
            <v>0</v>
          </cell>
          <cell r="L748">
            <v>0</v>
          </cell>
          <cell r="M748">
            <v>0</v>
          </cell>
          <cell r="N748">
            <v>0</v>
          </cell>
          <cell r="O748">
            <v>0</v>
          </cell>
          <cell r="P748">
            <v>0</v>
          </cell>
          <cell r="Q748">
            <v>0</v>
          </cell>
          <cell r="R748">
            <v>51.75</v>
          </cell>
          <cell r="S748">
            <v>0</v>
          </cell>
          <cell r="T748">
            <v>0</v>
          </cell>
          <cell r="U748">
            <v>0</v>
          </cell>
          <cell r="V748">
            <v>0</v>
          </cell>
          <cell r="W748">
            <v>0</v>
          </cell>
          <cell r="X748">
            <v>0</v>
          </cell>
          <cell r="Y748">
            <v>0</v>
          </cell>
          <cell r="Z748">
            <v>0</v>
          </cell>
          <cell r="AA748">
            <v>0</v>
          </cell>
          <cell r="AB748">
            <v>38231</v>
          </cell>
          <cell r="AC748">
            <v>38595</v>
          </cell>
        </row>
        <row r="749">
          <cell r="A749">
            <v>832</v>
          </cell>
          <cell r="B749">
            <v>-1</v>
          </cell>
          <cell r="C749">
            <v>680636</v>
          </cell>
          <cell r="D749" t="str">
            <v>Unknown</v>
          </cell>
          <cell r="E749" t="str">
            <v>ORR, SUE</v>
          </cell>
          <cell r="F749">
            <v>0</v>
          </cell>
          <cell r="G749">
            <v>0</v>
          </cell>
          <cell r="H749">
            <v>0</v>
          </cell>
          <cell r="I749">
            <v>0</v>
          </cell>
          <cell r="J749">
            <v>0</v>
          </cell>
          <cell r="K749">
            <v>0</v>
          </cell>
          <cell r="L749">
            <v>0</v>
          </cell>
          <cell r="M749">
            <v>0</v>
          </cell>
          <cell r="N749">
            <v>0</v>
          </cell>
          <cell r="O749">
            <v>0</v>
          </cell>
          <cell r="P749">
            <v>0</v>
          </cell>
          <cell r="Q749">
            <v>0</v>
          </cell>
          <cell r="R749">
            <v>4</v>
          </cell>
          <cell r="S749">
            <v>0</v>
          </cell>
          <cell r="T749">
            <v>0</v>
          </cell>
          <cell r="U749">
            <v>0</v>
          </cell>
          <cell r="V749">
            <v>0</v>
          </cell>
          <cell r="W749">
            <v>0</v>
          </cell>
          <cell r="X749">
            <v>0</v>
          </cell>
          <cell r="Y749">
            <v>0</v>
          </cell>
          <cell r="Z749">
            <v>0</v>
          </cell>
          <cell r="AA749">
            <v>0</v>
          </cell>
          <cell r="AB749">
            <v>38231</v>
          </cell>
          <cell r="AC749">
            <v>38595</v>
          </cell>
        </row>
        <row r="750">
          <cell r="A750">
            <v>832</v>
          </cell>
          <cell r="B750">
            <v>-1</v>
          </cell>
          <cell r="C750">
            <v>680541</v>
          </cell>
          <cell r="D750" t="str">
            <v>Unknown</v>
          </cell>
          <cell r="E750" t="str">
            <v>ALSMAN, ROBERT</v>
          </cell>
          <cell r="F750">
            <v>0</v>
          </cell>
          <cell r="G750">
            <v>0</v>
          </cell>
          <cell r="H750">
            <v>0</v>
          </cell>
          <cell r="I750">
            <v>0</v>
          </cell>
          <cell r="J750">
            <v>0</v>
          </cell>
          <cell r="K750">
            <v>0</v>
          </cell>
          <cell r="L750">
            <v>0</v>
          </cell>
          <cell r="M750">
            <v>0</v>
          </cell>
          <cell r="N750">
            <v>0</v>
          </cell>
          <cell r="O750">
            <v>0</v>
          </cell>
          <cell r="P750">
            <v>0</v>
          </cell>
          <cell r="Q750">
            <v>0</v>
          </cell>
          <cell r="R750">
            <v>13</v>
          </cell>
          <cell r="S750">
            <v>0</v>
          </cell>
          <cell r="T750">
            <v>0</v>
          </cell>
          <cell r="U750">
            <v>0</v>
          </cell>
          <cell r="V750">
            <v>0</v>
          </cell>
          <cell r="W750">
            <v>0</v>
          </cell>
          <cell r="X750">
            <v>0</v>
          </cell>
          <cell r="Y750">
            <v>0</v>
          </cell>
          <cell r="Z750">
            <v>0</v>
          </cell>
          <cell r="AA750">
            <v>0</v>
          </cell>
          <cell r="AB750">
            <v>38231</v>
          </cell>
          <cell r="AC750">
            <v>38595</v>
          </cell>
        </row>
        <row r="751">
          <cell r="A751">
            <v>832</v>
          </cell>
          <cell r="B751">
            <v>-1</v>
          </cell>
          <cell r="C751">
            <v>680427</v>
          </cell>
          <cell r="D751" t="str">
            <v>Unknown</v>
          </cell>
          <cell r="E751" t="str">
            <v>TEXAS ABILITIES, INC.</v>
          </cell>
          <cell r="F751">
            <v>0</v>
          </cell>
          <cell r="G751">
            <v>0</v>
          </cell>
          <cell r="H751">
            <v>0</v>
          </cell>
          <cell r="I751">
            <v>0</v>
          </cell>
          <cell r="J751">
            <v>0</v>
          </cell>
          <cell r="K751">
            <v>0</v>
          </cell>
          <cell r="L751">
            <v>0</v>
          </cell>
          <cell r="M751">
            <v>0</v>
          </cell>
          <cell r="N751">
            <v>0</v>
          </cell>
          <cell r="O751">
            <v>0</v>
          </cell>
          <cell r="P751">
            <v>0</v>
          </cell>
          <cell r="Q751">
            <v>0</v>
          </cell>
          <cell r="R751">
            <v>29.48</v>
          </cell>
          <cell r="S751">
            <v>0</v>
          </cell>
          <cell r="T751">
            <v>0</v>
          </cell>
          <cell r="U751">
            <v>0</v>
          </cell>
          <cell r="V751">
            <v>0</v>
          </cell>
          <cell r="W751">
            <v>0</v>
          </cell>
          <cell r="X751">
            <v>0</v>
          </cell>
          <cell r="Y751">
            <v>0</v>
          </cell>
          <cell r="Z751">
            <v>0</v>
          </cell>
          <cell r="AA751">
            <v>0</v>
          </cell>
          <cell r="AB751">
            <v>38231</v>
          </cell>
          <cell r="AC751">
            <v>38595</v>
          </cell>
        </row>
        <row r="752">
          <cell r="A752">
            <v>832</v>
          </cell>
          <cell r="B752">
            <v>-1</v>
          </cell>
          <cell r="C752">
            <v>600500</v>
          </cell>
          <cell r="D752" t="str">
            <v>Unknown</v>
          </cell>
          <cell r="E752" t="str">
            <v>CONTRACT SERVER - MR</v>
          </cell>
          <cell r="F752">
            <v>0</v>
          </cell>
          <cell r="G752">
            <v>0</v>
          </cell>
          <cell r="H752">
            <v>0</v>
          </cell>
          <cell r="I752">
            <v>0</v>
          </cell>
          <cell r="J752">
            <v>0</v>
          </cell>
          <cell r="K752">
            <v>0</v>
          </cell>
          <cell r="L752">
            <v>0</v>
          </cell>
          <cell r="M752">
            <v>0</v>
          </cell>
          <cell r="N752">
            <v>0</v>
          </cell>
          <cell r="O752">
            <v>0</v>
          </cell>
          <cell r="P752">
            <v>0</v>
          </cell>
          <cell r="Q752">
            <v>0</v>
          </cell>
          <cell r="R752">
            <v>1464.59</v>
          </cell>
          <cell r="S752">
            <v>0</v>
          </cell>
          <cell r="T752">
            <v>0</v>
          </cell>
          <cell r="U752">
            <v>0</v>
          </cell>
          <cell r="V752">
            <v>0</v>
          </cell>
          <cell r="W752">
            <v>0</v>
          </cell>
          <cell r="X752">
            <v>0</v>
          </cell>
          <cell r="Y752">
            <v>0</v>
          </cell>
          <cell r="Z752">
            <v>0</v>
          </cell>
          <cell r="AA752">
            <v>0</v>
          </cell>
          <cell r="AB752">
            <v>38231</v>
          </cell>
          <cell r="AC752">
            <v>38595</v>
          </cell>
        </row>
        <row r="753">
          <cell r="A753">
            <v>832</v>
          </cell>
          <cell r="B753">
            <v>-1</v>
          </cell>
          <cell r="C753">
            <v>214000</v>
          </cell>
          <cell r="D753" t="str">
            <v>Unknown</v>
          </cell>
          <cell r="E753" t="str">
            <v>EASTER SEALS OF CENTRAL TEXAS</v>
          </cell>
          <cell r="F753">
            <v>0</v>
          </cell>
          <cell r="G753">
            <v>0</v>
          </cell>
          <cell r="H753">
            <v>0</v>
          </cell>
          <cell r="I753">
            <v>0</v>
          </cell>
          <cell r="J753">
            <v>0</v>
          </cell>
          <cell r="K753">
            <v>0</v>
          </cell>
          <cell r="L753">
            <v>0</v>
          </cell>
          <cell r="M753">
            <v>0</v>
          </cell>
          <cell r="N753">
            <v>0</v>
          </cell>
          <cell r="O753">
            <v>0</v>
          </cell>
          <cell r="P753">
            <v>0</v>
          </cell>
          <cell r="Q753">
            <v>0</v>
          </cell>
          <cell r="R753">
            <v>4</v>
          </cell>
          <cell r="S753">
            <v>0</v>
          </cell>
          <cell r="T753">
            <v>0</v>
          </cell>
          <cell r="U753">
            <v>0</v>
          </cell>
          <cell r="V753">
            <v>0</v>
          </cell>
          <cell r="W753">
            <v>0</v>
          </cell>
          <cell r="X753">
            <v>0</v>
          </cell>
          <cell r="Y753">
            <v>0</v>
          </cell>
          <cell r="Z753">
            <v>0</v>
          </cell>
          <cell r="AA753">
            <v>0</v>
          </cell>
          <cell r="AB753">
            <v>38231</v>
          </cell>
          <cell r="AC753">
            <v>38595</v>
          </cell>
        </row>
        <row r="754">
          <cell r="A754">
            <v>832</v>
          </cell>
          <cell r="B754">
            <v>-1</v>
          </cell>
          <cell r="C754">
            <v>931648</v>
          </cell>
          <cell r="D754" t="str">
            <v>Unknown</v>
          </cell>
          <cell r="E754" t="str">
            <v>MITCHUM, CAROL W.</v>
          </cell>
          <cell r="F754">
            <v>0</v>
          </cell>
          <cell r="G754">
            <v>0</v>
          </cell>
          <cell r="H754">
            <v>0</v>
          </cell>
          <cell r="I754">
            <v>0</v>
          </cell>
          <cell r="J754">
            <v>0</v>
          </cell>
          <cell r="K754">
            <v>0</v>
          </cell>
          <cell r="L754">
            <v>0</v>
          </cell>
          <cell r="M754">
            <v>0</v>
          </cell>
          <cell r="N754">
            <v>0</v>
          </cell>
          <cell r="O754">
            <v>0</v>
          </cell>
          <cell r="P754">
            <v>0</v>
          </cell>
          <cell r="Q754">
            <v>0</v>
          </cell>
          <cell r="R754">
            <v>83.5</v>
          </cell>
          <cell r="S754">
            <v>0</v>
          </cell>
          <cell r="T754">
            <v>0</v>
          </cell>
          <cell r="U754">
            <v>0</v>
          </cell>
          <cell r="V754">
            <v>0</v>
          </cell>
          <cell r="W754">
            <v>0</v>
          </cell>
          <cell r="X754">
            <v>0</v>
          </cell>
          <cell r="Y754">
            <v>0</v>
          </cell>
          <cell r="Z754">
            <v>0</v>
          </cell>
          <cell r="AA754">
            <v>0</v>
          </cell>
          <cell r="AB754">
            <v>38231</v>
          </cell>
          <cell r="AC754">
            <v>38595</v>
          </cell>
        </row>
        <row r="755">
          <cell r="A755">
            <v>833</v>
          </cell>
          <cell r="B755">
            <v>-1</v>
          </cell>
          <cell r="C755">
            <v>680256</v>
          </cell>
          <cell r="D755" t="str">
            <v>Unknown</v>
          </cell>
          <cell r="E755" t="str">
            <v>LEMONS, REBECCA</v>
          </cell>
          <cell r="F755">
            <v>0</v>
          </cell>
          <cell r="G755">
            <v>0</v>
          </cell>
          <cell r="H755">
            <v>0</v>
          </cell>
          <cell r="I755">
            <v>0</v>
          </cell>
          <cell r="J755">
            <v>0</v>
          </cell>
          <cell r="K755">
            <v>0</v>
          </cell>
          <cell r="L755">
            <v>0</v>
          </cell>
          <cell r="M755">
            <v>0</v>
          </cell>
          <cell r="N755">
            <v>0</v>
          </cell>
          <cell r="O755">
            <v>0</v>
          </cell>
          <cell r="P755">
            <v>0</v>
          </cell>
          <cell r="Q755">
            <v>0</v>
          </cell>
          <cell r="R755">
            <v>32</v>
          </cell>
          <cell r="S755">
            <v>0</v>
          </cell>
          <cell r="T755">
            <v>0</v>
          </cell>
          <cell r="U755">
            <v>0</v>
          </cell>
          <cell r="V755">
            <v>0</v>
          </cell>
          <cell r="W755">
            <v>0</v>
          </cell>
          <cell r="X755">
            <v>0</v>
          </cell>
          <cell r="Y755">
            <v>0</v>
          </cell>
          <cell r="Z755">
            <v>0</v>
          </cell>
          <cell r="AA755">
            <v>0</v>
          </cell>
          <cell r="AB755">
            <v>38231</v>
          </cell>
          <cell r="AC755">
            <v>38595</v>
          </cell>
        </row>
        <row r="756">
          <cell r="A756">
            <v>833</v>
          </cell>
          <cell r="B756">
            <v>-1</v>
          </cell>
          <cell r="C756">
            <v>680255</v>
          </cell>
          <cell r="D756" t="str">
            <v>Unknown</v>
          </cell>
          <cell r="E756" t="str">
            <v>THE ARC OF THE CAPITAL AREA</v>
          </cell>
          <cell r="F756">
            <v>0</v>
          </cell>
          <cell r="G756">
            <v>0</v>
          </cell>
          <cell r="H756">
            <v>0</v>
          </cell>
          <cell r="I756">
            <v>0</v>
          </cell>
          <cell r="J756">
            <v>0</v>
          </cell>
          <cell r="K756">
            <v>0</v>
          </cell>
          <cell r="L756">
            <v>0</v>
          </cell>
          <cell r="M756">
            <v>0</v>
          </cell>
          <cell r="N756">
            <v>0</v>
          </cell>
          <cell r="O756">
            <v>0</v>
          </cell>
          <cell r="P756">
            <v>0</v>
          </cell>
          <cell r="Q756">
            <v>0</v>
          </cell>
          <cell r="R756">
            <v>4.25</v>
          </cell>
          <cell r="S756">
            <v>0</v>
          </cell>
          <cell r="T756">
            <v>0</v>
          </cell>
          <cell r="U756">
            <v>0</v>
          </cell>
          <cell r="V756">
            <v>0</v>
          </cell>
          <cell r="W756">
            <v>0</v>
          </cell>
          <cell r="X756">
            <v>0</v>
          </cell>
          <cell r="Y756">
            <v>0</v>
          </cell>
          <cell r="Z756">
            <v>0</v>
          </cell>
          <cell r="AA756">
            <v>0</v>
          </cell>
          <cell r="AB756">
            <v>38231</v>
          </cell>
          <cell r="AC756">
            <v>38595</v>
          </cell>
        </row>
        <row r="757">
          <cell r="A757">
            <v>833</v>
          </cell>
          <cell r="B757">
            <v>-1</v>
          </cell>
          <cell r="C757">
            <v>600500</v>
          </cell>
          <cell r="D757" t="str">
            <v>Unknown</v>
          </cell>
          <cell r="E757" t="str">
            <v>CONTRACT SERVER - MR</v>
          </cell>
          <cell r="F757">
            <v>0</v>
          </cell>
          <cell r="G757">
            <v>0</v>
          </cell>
          <cell r="H757">
            <v>0</v>
          </cell>
          <cell r="I757">
            <v>0</v>
          </cell>
          <cell r="J757">
            <v>0</v>
          </cell>
          <cell r="K757">
            <v>0</v>
          </cell>
          <cell r="L757">
            <v>0</v>
          </cell>
          <cell r="M757">
            <v>0</v>
          </cell>
          <cell r="N757">
            <v>0</v>
          </cell>
          <cell r="O757">
            <v>0</v>
          </cell>
          <cell r="P757">
            <v>0</v>
          </cell>
          <cell r="Q757">
            <v>0</v>
          </cell>
          <cell r="R757">
            <v>46</v>
          </cell>
          <cell r="S757">
            <v>0</v>
          </cell>
          <cell r="T757">
            <v>0</v>
          </cell>
          <cell r="U757">
            <v>0</v>
          </cell>
          <cell r="V757">
            <v>0</v>
          </cell>
          <cell r="W757">
            <v>0</v>
          </cell>
          <cell r="X757">
            <v>0</v>
          </cell>
          <cell r="Y757">
            <v>0</v>
          </cell>
          <cell r="Z757">
            <v>0</v>
          </cell>
          <cell r="AA757">
            <v>0</v>
          </cell>
          <cell r="AB757">
            <v>38231</v>
          </cell>
          <cell r="AC757">
            <v>38595</v>
          </cell>
        </row>
        <row r="758">
          <cell r="A758">
            <v>834</v>
          </cell>
          <cell r="B758">
            <v>-1</v>
          </cell>
          <cell r="C758">
            <v>931592</v>
          </cell>
          <cell r="D758" t="str">
            <v>Unknown</v>
          </cell>
          <cell r="E758" t="str">
            <v>MARY LEE FOUNDATION SOUTHPOINT</v>
          </cell>
          <cell r="F758">
            <v>0</v>
          </cell>
          <cell r="G758">
            <v>0</v>
          </cell>
          <cell r="H758">
            <v>0</v>
          </cell>
          <cell r="I758">
            <v>0</v>
          </cell>
          <cell r="J758">
            <v>0</v>
          </cell>
          <cell r="K758">
            <v>0</v>
          </cell>
          <cell r="L758">
            <v>0</v>
          </cell>
          <cell r="M758">
            <v>0</v>
          </cell>
          <cell r="N758">
            <v>0</v>
          </cell>
          <cell r="O758">
            <v>0</v>
          </cell>
          <cell r="P758">
            <v>0</v>
          </cell>
          <cell r="Q758">
            <v>0</v>
          </cell>
          <cell r="R758">
            <v>2038.8</v>
          </cell>
          <cell r="S758">
            <v>0</v>
          </cell>
          <cell r="T758">
            <v>0</v>
          </cell>
          <cell r="U758">
            <v>0</v>
          </cell>
          <cell r="V758">
            <v>0</v>
          </cell>
          <cell r="W758">
            <v>0</v>
          </cell>
          <cell r="X758">
            <v>0</v>
          </cell>
          <cell r="Y758">
            <v>0</v>
          </cell>
          <cell r="Z758">
            <v>0</v>
          </cell>
          <cell r="AA758">
            <v>0</v>
          </cell>
          <cell r="AB758">
            <v>38231</v>
          </cell>
          <cell r="AC758">
            <v>38595</v>
          </cell>
        </row>
        <row r="759">
          <cell r="A759">
            <v>834</v>
          </cell>
          <cell r="B759">
            <v>-1</v>
          </cell>
          <cell r="C759">
            <v>216000</v>
          </cell>
          <cell r="D759" t="str">
            <v>Unknown</v>
          </cell>
          <cell r="E759" t="str">
            <v>EXCEPTIONAL EMPLOYMENT SRVS.</v>
          </cell>
          <cell r="F759">
            <v>0</v>
          </cell>
          <cell r="G759">
            <v>0</v>
          </cell>
          <cell r="H759">
            <v>0</v>
          </cell>
          <cell r="I759">
            <v>0</v>
          </cell>
          <cell r="J759">
            <v>0</v>
          </cell>
          <cell r="K759">
            <v>0</v>
          </cell>
          <cell r="L759">
            <v>0</v>
          </cell>
          <cell r="M759">
            <v>0</v>
          </cell>
          <cell r="N759">
            <v>0</v>
          </cell>
          <cell r="O759">
            <v>0</v>
          </cell>
          <cell r="P759">
            <v>0</v>
          </cell>
          <cell r="Q759">
            <v>0</v>
          </cell>
          <cell r="R759">
            <v>2524.7800000000002</v>
          </cell>
          <cell r="S759">
            <v>0</v>
          </cell>
          <cell r="T759">
            <v>0</v>
          </cell>
          <cell r="U759">
            <v>0</v>
          </cell>
          <cell r="V759">
            <v>0</v>
          </cell>
          <cell r="W759">
            <v>0</v>
          </cell>
          <cell r="X759">
            <v>0</v>
          </cell>
          <cell r="Y759">
            <v>0</v>
          </cell>
          <cell r="Z759">
            <v>0</v>
          </cell>
          <cell r="AA759">
            <v>0</v>
          </cell>
          <cell r="AB759">
            <v>38231</v>
          </cell>
          <cell r="AC759">
            <v>38595</v>
          </cell>
        </row>
        <row r="760">
          <cell r="A760">
            <v>834</v>
          </cell>
          <cell r="B760">
            <v>-1</v>
          </cell>
          <cell r="C760">
            <v>931691</v>
          </cell>
          <cell r="D760" t="str">
            <v>Unknown</v>
          </cell>
          <cell r="E760" t="str">
            <v>MCBETH RECREATION CENTER NTP</v>
          </cell>
          <cell r="F760">
            <v>0</v>
          </cell>
          <cell r="G760">
            <v>0</v>
          </cell>
          <cell r="H760">
            <v>0</v>
          </cell>
          <cell r="I760">
            <v>0</v>
          </cell>
          <cell r="J760">
            <v>0</v>
          </cell>
          <cell r="K760">
            <v>0</v>
          </cell>
          <cell r="L760">
            <v>0</v>
          </cell>
          <cell r="M760">
            <v>0</v>
          </cell>
          <cell r="N760">
            <v>0</v>
          </cell>
          <cell r="O760">
            <v>0</v>
          </cell>
          <cell r="P760">
            <v>0</v>
          </cell>
          <cell r="Q760">
            <v>0</v>
          </cell>
          <cell r="R760">
            <v>5432</v>
          </cell>
          <cell r="S760">
            <v>0</v>
          </cell>
          <cell r="T760">
            <v>0</v>
          </cell>
          <cell r="U760">
            <v>0</v>
          </cell>
          <cell r="V760">
            <v>0</v>
          </cell>
          <cell r="W760">
            <v>0</v>
          </cell>
          <cell r="X760">
            <v>0</v>
          </cell>
          <cell r="Y760">
            <v>0</v>
          </cell>
          <cell r="Z760">
            <v>0</v>
          </cell>
          <cell r="AA760">
            <v>0</v>
          </cell>
          <cell r="AB760">
            <v>38231</v>
          </cell>
          <cell r="AC760">
            <v>38595</v>
          </cell>
        </row>
        <row r="761">
          <cell r="A761">
            <v>834</v>
          </cell>
          <cell r="B761">
            <v>-1</v>
          </cell>
          <cell r="C761">
            <v>931591</v>
          </cell>
          <cell r="D761" t="str">
            <v>Unknown</v>
          </cell>
          <cell r="E761" t="str">
            <v>AUSTIN STATE SCHOOL VOC. SRVS.</v>
          </cell>
          <cell r="F761">
            <v>0</v>
          </cell>
          <cell r="G761">
            <v>0</v>
          </cell>
          <cell r="H761">
            <v>0</v>
          </cell>
          <cell r="I761">
            <v>0</v>
          </cell>
          <cell r="J761">
            <v>0</v>
          </cell>
          <cell r="K761">
            <v>0</v>
          </cell>
          <cell r="L761">
            <v>0</v>
          </cell>
          <cell r="M761">
            <v>0</v>
          </cell>
          <cell r="N761">
            <v>0</v>
          </cell>
          <cell r="O761">
            <v>0</v>
          </cell>
          <cell r="P761">
            <v>0</v>
          </cell>
          <cell r="Q761">
            <v>0</v>
          </cell>
          <cell r="R761">
            <v>3086.5</v>
          </cell>
          <cell r="S761">
            <v>0</v>
          </cell>
          <cell r="T761">
            <v>0</v>
          </cell>
          <cell r="U761">
            <v>0</v>
          </cell>
          <cell r="V761">
            <v>0</v>
          </cell>
          <cell r="W761">
            <v>0</v>
          </cell>
          <cell r="X761">
            <v>0</v>
          </cell>
          <cell r="Y761">
            <v>0</v>
          </cell>
          <cell r="Z761">
            <v>0</v>
          </cell>
          <cell r="AA761">
            <v>0</v>
          </cell>
          <cell r="AB761">
            <v>38231</v>
          </cell>
          <cell r="AC761">
            <v>38595</v>
          </cell>
        </row>
        <row r="762">
          <cell r="A762">
            <v>834</v>
          </cell>
          <cell r="B762">
            <v>-1</v>
          </cell>
          <cell r="C762">
            <v>931594</v>
          </cell>
          <cell r="D762" t="str">
            <v>Unknown</v>
          </cell>
          <cell r="E762" t="str">
            <v>VAUGHN HOUSE, INC. (INACTIVE)</v>
          </cell>
          <cell r="F762">
            <v>0</v>
          </cell>
          <cell r="G762">
            <v>0</v>
          </cell>
          <cell r="H762">
            <v>0</v>
          </cell>
          <cell r="I762">
            <v>0</v>
          </cell>
          <cell r="J762">
            <v>0</v>
          </cell>
          <cell r="K762">
            <v>0</v>
          </cell>
          <cell r="L762">
            <v>0</v>
          </cell>
          <cell r="M762">
            <v>0</v>
          </cell>
          <cell r="N762">
            <v>0</v>
          </cell>
          <cell r="O762">
            <v>0</v>
          </cell>
          <cell r="P762">
            <v>0</v>
          </cell>
          <cell r="Q762">
            <v>0</v>
          </cell>
          <cell r="R762">
            <v>5191.5</v>
          </cell>
          <cell r="S762">
            <v>0</v>
          </cell>
          <cell r="T762">
            <v>0</v>
          </cell>
          <cell r="U762">
            <v>0</v>
          </cell>
          <cell r="V762">
            <v>0</v>
          </cell>
          <cell r="W762">
            <v>0</v>
          </cell>
          <cell r="X762">
            <v>0</v>
          </cell>
          <cell r="Y762">
            <v>0</v>
          </cell>
          <cell r="Z762">
            <v>0</v>
          </cell>
          <cell r="AA762">
            <v>0</v>
          </cell>
          <cell r="AB762">
            <v>38231</v>
          </cell>
          <cell r="AC762">
            <v>38595</v>
          </cell>
        </row>
        <row r="763">
          <cell r="A763">
            <v>834</v>
          </cell>
          <cell r="B763">
            <v>-1</v>
          </cell>
          <cell r="C763">
            <v>931587</v>
          </cell>
          <cell r="D763" t="str">
            <v>Unknown</v>
          </cell>
          <cell r="E763" t="str">
            <v>GOODWILL INDUSTRIES (INACTIVE)</v>
          </cell>
          <cell r="F763">
            <v>0</v>
          </cell>
          <cell r="G763">
            <v>0</v>
          </cell>
          <cell r="H763">
            <v>0</v>
          </cell>
          <cell r="I763">
            <v>0</v>
          </cell>
          <cell r="J763">
            <v>0</v>
          </cell>
          <cell r="K763">
            <v>0</v>
          </cell>
          <cell r="L763">
            <v>0</v>
          </cell>
          <cell r="M763">
            <v>0</v>
          </cell>
          <cell r="N763">
            <v>0</v>
          </cell>
          <cell r="O763">
            <v>0</v>
          </cell>
          <cell r="P763">
            <v>0</v>
          </cell>
          <cell r="Q763">
            <v>0</v>
          </cell>
          <cell r="R763">
            <v>786.83</v>
          </cell>
          <cell r="S763">
            <v>0</v>
          </cell>
          <cell r="T763">
            <v>0</v>
          </cell>
          <cell r="U763">
            <v>0</v>
          </cell>
          <cell r="V763">
            <v>0</v>
          </cell>
          <cell r="W763">
            <v>0</v>
          </cell>
          <cell r="X763">
            <v>0</v>
          </cell>
          <cell r="Y763">
            <v>0</v>
          </cell>
          <cell r="Z763">
            <v>0</v>
          </cell>
          <cell r="AA763">
            <v>0</v>
          </cell>
          <cell r="AB763">
            <v>38231</v>
          </cell>
          <cell r="AC763">
            <v>38595</v>
          </cell>
        </row>
        <row r="764">
          <cell r="A764">
            <v>834</v>
          </cell>
          <cell r="B764">
            <v>-1</v>
          </cell>
          <cell r="C764">
            <v>680188</v>
          </cell>
          <cell r="D764" t="str">
            <v>Unknown</v>
          </cell>
          <cell r="E764" t="str">
            <v>INSPIRE, INC.</v>
          </cell>
          <cell r="F764">
            <v>0</v>
          </cell>
          <cell r="G764">
            <v>0</v>
          </cell>
          <cell r="H764">
            <v>0</v>
          </cell>
          <cell r="I764">
            <v>0</v>
          </cell>
          <cell r="J764">
            <v>0</v>
          </cell>
          <cell r="K764">
            <v>0</v>
          </cell>
          <cell r="L764">
            <v>0</v>
          </cell>
          <cell r="M764">
            <v>0</v>
          </cell>
          <cell r="N764">
            <v>0</v>
          </cell>
          <cell r="O764">
            <v>0</v>
          </cell>
          <cell r="P764">
            <v>0</v>
          </cell>
          <cell r="Q764">
            <v>0</v>
          </cell>
          <cell r="R764">
            <v>4203.42</v>
          </cell>
          <cell r="S764">
            <v>0</v>
          </cell>
          <cell r="T764">
            <v>0</v>
          </cell>
          <cell r="U764">
            <v>0</v>
          </cell>
          <cell r="V764">
            <v>0</v>
          </cell>
          <cell r="W764">
            <v>0</v>
          </cell>
          <cell r="X764">
            <v>0</v>
          </cell>
          <cell r="Y764">
            <v>0</v>
          </cell>
          <cell r="Z764">
            <v>0</v>
          </cell>
          <cell r="AA764">
            <v>0</v>
          </cell>
          <cell r="AB764">
            <v>38231</v>
          </cell>
          <cell r="AC764">
            <v>38595</v>
          </cell>
        </row>
        <row r="765">
          <cell r="A765">
            <v>834</v>
          </cell>
          <cell r="B765">
            <v>-1</v>
          </cell>
          <cell r="C765">
            <v>235000</v>
          </cell>
          <cell r="D765" t="str">
            <v>Unknown</v>
          </cell>
          <cell r="E765" t="str">
            <v>VAUGHN HOUSE, INC.</v>
          </cell>
          <cell r="F765">
            <v>0</v>
          </cell>
          <cell r="G765">
            <v>0</v>
          </cell>
          <cell r="H765">
            <v>0</v>
          </cell>
          <cell r="I765">
            <v>0</v>
          </cell>
          <cell r="J765">
            <v>0</v>
          </cell>
          <cell r="K765">
            <v>0</v>
          </cell>
          <cell r="L765">
            <v>0</v>
          </cell>
          <cell r="M765">
            <v>0</v>
          </cell>
          <cell r="N765">
            <v>0</v>
          </cell>
          <cell r="O765">
            <v>0</v>
          </cell>
          <cell r="P765">
            <v>0</v>
          </cell>
          <cell r="Q765">
            <v>0</v>
          </cell>
          <cell r="R765">
            <v>1078.5</v>
          </cell>
          <cell r="S765">
            <v>0</v>
          </cell>
          <cell r="T765">
            <v>0</v>
          </cell>
          <cell r="U765">
            <v>0</v>
          </cell>
          <cell r="V765">
            <v>0</v>
          </cell>
          <cell r="W765">
            <v>0</v>
          </cell>
          <cell r="X765">
            <v>0</v>
          </cell>
          <cell r="Y765">
            <v>0</v>
          </cell>
          <cell r="Z765">
            <v>0</v>
          </cell>
          <cell r="AA765">
            <v>0</v>
          </cell>
          <cell r="AB765">
            <v>38231</v>
          </cell>
          <cell r="AC765">
            <v>38595</v>
          </cell>
        </row>
        <row r="766">
          <cell r="A766">
            <v>834</v>
          </cell>
          <cell r="B766">
            <v>-1</v>
          </cell>
          <cell r="C766">
            <v>218101</v>
          </cell>
          <cell r="D766" t="str">
            <v>Unknown</v>
          </cell>
          <cell r="E766" t="str">
            <v>NEAL, STEPHANIE</v>
          </cell>
          <cell r="F766">
            <v>0</v>
          </cell>
          <cell r="G766">
            <v>0</v>
          </cell>
          <cell r="H766">
            <v>0</v>
          </cell>
          <cell r="I766">
            <v>0</v>
          </cell>
          <cell r="J766">
            <v>0</v>
          </cell>
          <cell r="K766">
            <v>0</v>
          </cell>
          <cell r="L766">
            <v>0</v>
          </cell>
          <cell r="M766">
            <v>0</v>
          </cell>
          <cell r="N766">
            <v>0</v>
          </cell>
          <cell r="O766">
            <v>0</v>
          </cell>
          <cell r="P766">
            <v>0</v>
          </cell>
          <cell r="Q766">
            <v>0</v>
          </cell>
          <cell r="R766">
            <v>44</v>
          </cell>
          <cell r="S766">
            <v>0</v>
          </cell>
          <cell r="T766">
            <v>0</v>
          </cell>
          <cell r="U766">
            <v>0</v>
          </cell>
          <cell r="V766">
            <v>0</v>
          </cell>
          <cell r="W766">
            <v>0</v>
          </cell>
          <cell r="X766">
            <v>0</v>
          </cell>
          <cell r="Y766">
            <v>0</v>
          </cell>
          <cell r="Z766">
            <v>0</v>
          </cell>
          <cell r="AA766">
            <v>0</v>
          </cell>
          <cell r="AB766">
            <v>38231</v>
          </cell>
          <cell r="AC766">
            <v>38595</v>
          </cell>
        </row>
        <row r="767">
          <cell r="A767">
            <v>834</v>
          </cell>
          <cell r="B767">
            <v>-1</v>
          </cell>
          <cell r="C767">
            <v>218000</v>
          </cell>
          <cell r="D767" t="str">
            <v>Unknown</v>
          </cell>
          <cell r="E767" t="str">
            <v>GOODWILL INDUSTRIES</v>
          </cell>
          <cell r="F767">
            <v>0</v>
          </cell>
          <cell r="G767">
            <v>0</v>
          </cell>
          <cell r="H767">
            <v>0</v>
          </cell>
          <cell r="I767">
            <v>0</v>
          </cell>
          <cell r="J767">
            <v>0</v>
          </cell>
          <cell r="K767">
            <v>0</v>
          </cell>
          <cell r="L767">
            <v>0</v>
          </cell>
          <cell r="M767">
            <v>0</v>
          </cell>
          <cell r="N767">
            <v>0</v>
          </cell>
          <cell r="O767">
            <v>0</v>
          </cell>
          <cell r="P767">
            <v>0</v>
          </cell>
          <cell r="Q767">
            <v>0</v>
          </cell>
          <cell r="R767">
            <v>80</v>
          </cell>
          <cell r="S767">
            <v>0</v>
          </cell>
          <cell r="T767">
            <v>0</v>
          </cell>
          <cell r="U767">
            <v>0</v>
          </cell>
          <cell r="V767">
            <v>0</v>
          </cell>
          <cell r="W767">
            <v>0</v>
          </cell>
          <cell r="X767">
            <v>0</v>
          </cell>
          <cell r="Y767">
            <v>0</v>
          </cell>
          <cell r="Z767">
            <v>0</v>
          </cell>
          <cell r="AA767">
            <v>0</v>
          </cell>
          <cell r="AB767">
            <v>38231</v>
          </cell>
          <cell r="AC767">
            <v>38595</v>
          </cell>
        </row>
        <row r="768">
          <cell r="A768">
            <v>834</v>
          </cell>
          <cell r="B768">
            <v>-1</v>
          </cell>
          <cell r="C768">
            <v>680599</v>
          </cell>
          <cell r="D768" t="str">
            <v>Unknown</v>
          </cell>
          <cell r="E768" t="str">
            <v>HICKS, PEGGY DBA THE RETREAT</v>
          </cell>
          <cell r="F768">
            <v>0</v>
          </cell>
          <cell r="G768">
            <v>0</v>
          </cell>
          <cell r="H768">
            <v>0</v>
          </cell>
          <cell r="I768">
            <v>0</v>
          </cell>
          <cell r="J768">
            <v>0</v>
          </cell>
          <cell r="K768">
            <v>0</v>
          </cell>
          <cell r="L768">
            <v>0</v>
          </cell>
          <cell r="M768">
            <v>0</v>
          </cell>
          <cell r="N768">
            <v>0</v>
          </cell>
          <cell r="O768">
            <v>0</v>
          </cell>
          <cell r="P768">
            <v>0</v>
          </cell>
          <cell r="Q768">
            <v>0</v>
          </cell>
          <cell r="R768">
            <v>8319.5400000000009</v>
          </cell>
          <cell r="S768">
            <v>0</v>
          </cell>
          <cell r="T768">
            <v>0</v>
          </cell>
          <cell r="U768">
            <v>0</v>
          </cell>
          <cell r="V768">
            <v>0</v>
          </cell>
          <cell r="W768">
            <v>0</v>
          </cell>
          <cell r="X768">
            <v>0</v>
          </cell>
          <cell r="Y768">
            <v>0</v>
          </cell>
          <cell r="Z768">
            <v>0</v>
          </cell>
          <cell r="AA768">
            <v>0</v>
          </cell>
          <cell r="AB768">
            <v>38231</v>
          </cell>
          <cell r="AC768">
            <v>38595</v>
          </cell>
        </row>
        <row r="769">
          <cell r="A769">
            <v>834</v>
          </cell>
          <cell r="B769">
            <v>-1</v>
          </cell>
          <cell r="C769">
            <v>931757</v>
          </cell>
          <cell r="D769" t="str">
            <v>Unknown</v>
          </cell>
          <cell r="E769" t="str">
            <v>EXCEPTIONAL EMPLOYMENT (INACT)</v>
          </cell>
          <cell r="F769">
            <v>0</v>
          </cell>
          <cell r="G769">
            <v>0</v>
          </cell>
          <cell r="H769">
            <v>0</v>
          </cell>
          <cell r="I769">
            <v>0</v>
          </cell>
          <cell r="J769">
            <v>0</v>
          </cell>
          <cell r="K769">
            <v>0</v>
          </cell>
          <cell r="L769">
            <v>0</v>
          </cell>
          <cell r="M769">
            <v>0</v>
          </cell>
          <cell r="N769">
            <v>0</v>
          </cell>
          <cell r="O769">
            <v>0</v>
          </cell>
          <cell r="P769">
            <v>0</v>
          </cell>
          <cell r="Q769">
            <v>0</v>
          </cell>
          <cell r="R769">
            <v>27918.82</v>
          </cell>
          <cell r="S769">
            <v>0</v>
          </cell>
          <cell r="T769">
            <v>0</v>
          </cell>
          <cell r="U769">
            <v>0</v>
          </cell>
          <cell r="V769">
            <v>0</v>
          </cell>
          <cell r="W769">
            <v>0</v>
          </cell>
          <cell r="X769">
            <v>0</v>
          </cell>
          <cell r="Y769">
            <v>0</v>
          </cell>
          <cell r="Z769">
            <v>0</v>
          </cell>
          <cell r="AA769">
            <v>0</v>
          </cell>
          <cell r="AB769">
            <v>38231</v>
          </cell>
          <cell r="AC769">
            <v>38595</v>
          </cell>
        </row>
        <row r="770">
          <cell r="A770">
            <v>836</v>
          </cell>
          <cell r="B770">
            <v>-1</v>
          </cell>
          <cell r="C770">
            <v>239000</v>
          </cell>
          <cell r="D770" t="str">
            <v>Unknown</v>
          </cell>
          <cell r="E770" t="str">
            <v>COMMUNITY &amp; THERAPEUTIC SOLUTI</v>
          </cell>
          <cell r="F770">
            <v>0</v>
          </cell>
          <cell r="G770">
            <v>0</v>
          </cell>
          <cell r="H770">
            <v>0</v>
          </cell>
          <cell r="I770">
            <v>0</v>
          </cell>
          <cell r="J770">
            <v>0</v>
          </cell>
          <cell r="K770">
            <v>0</v>
          </cell>
          <cell r="L770">
            <v>0</v>
          </cell>
          <cell r="M770">
            <v>0</v>
          </cell>
          <cell r="N770">
            <v>0</v>
          </cell>
          <cell r="O770">
            <v>0</v>
          </cell>
          <cell r="P770">
            <v>0</v>
          </cell>
          <cell r="Q770">
            <v>0</v>
          </cell>
          <cell r="R770">
            <v>3625.02</v>
          </cell>
          <cell r="S770">
            <v>0</v>
          </cell>
          <cell r="T770">
            <v>0</v>
          </cell>
          <cell r="U770">
            <v>0</v>
          </cell>
          <cell r="V770">
            <v>0</v>
          </cell>
          <cell r="W770">
            <v>0</v>
          </cell>
          <cell r="X770">
            <v>0</v>
          </cell>
          <cell r="Y770">
            <v>0</v>
          </cell>
          <cell r="Z770">
            <v>0</v>
          </cell>
          <cell r="AA770">
            <v>0</v>
          </cell>
          <cell r="AB770">
            <v>38231</v>
          </cell>
          <cell r="AC770">
            <v>38595</v>
          </cell>
        </row>
        <row r="771">
          <cell r="A771">
            <v>836</v>
          </cell>
          <cell r="B771">
            <v>-1</v>
          </cell>
          <cell r="C771">
            <v>931694</v>
          </cell>
          <cell r="D771" t="str">
            <v>Unknown</v>
          </cell>
          <cell r="E771" t="str">
            <v>EMPOWERMENT OPTIONS, INC. NTP</v>
          </cell>
          <cell r="F771">
            <v>0</v>
          </cell>
          <cell r="G771">
            <v>0</v>
          </cell>
          <cell r="H771">
            <v>0</v>
          </cell>
          <cell r="I771">
            <v>0</v>
          </cell>
          <cell r="J771">
            <v>0</v>
          </cell>
          <cell r="K771">
            <v>0</v>
          </cell>
          <cell r="L771">
            <v>0</v>
          </cell>
          <cell r="M771">
            <v>0</v>
          </cell>
          <cell r="N771">
            <v>0</v>
          </cell>
          <cell r="O771">
            <v>0</v>
          </cell>
          <cell r="P771">
            <v>0</v>
          </cell>
          <cell r="Q771">
            <v>0</v>
          </cell>
          <cell r="R771">
            <v>5505.61</v>
          </cell>
          <cell r="S771">
            <v>0</v>
          </cell>
          <cell r="T771">
            <v>0</v>
          </cell>
          <cell r="U771">
            <v>0</v>
          </cell>
          <cell r="V771">
            <v>0</v>
          </cell>
          <cell r="W771">
            <v>0</v>
          </cell>
          <cell r="X771">
            <v>0</v>
          </cell>
          <cell r="Y771">
            <v>0</v>
          </cell>
          <cell r="Z771">
            <v>0</v>
          </cell>
          <cell r="AA771">
            <v>0</v>
          </cell>
          <cell r="AB771">
            <v>38231</v>
          </cell>
          <cell r="AC771">
            <v>38595</v>
          </cell>
        </row>
        <row r="772">
          <cell r="A772">
            <v>836</v>
          </cell>
          <cell r="B772">
            <v>-1</v>
          </cell>
          <cell r="C772">
            <v>931691</v>
          </cell>
          <cell r="D772" t="str">
            <v>Unknown</v>
          </cell>
          <cell r="E772" t="str">
            <v>MCBETH RECREATION CENTER NTP</v>
          </cell>
          <cell r="F772">
            <v>0</v>
          </cell>
          <cell r="G772">
            <v>0</v>
          </cell>
          <cell r="H772">
            <v>0</v>
          </cell>
          <cell r="I772">
            <v>0</v>
          </cell>
          <cell r="J772">
            <v>0</v>
          </cell>
          <cell r="K772">
            <v>0</v>
          </cell>
          <cell r="L772">
            <v>0</v>
          </cell>
          <cell r="M772">
            <v>0</v>
          </cell>
          <cell r="N772">
            <v>0</v>
          </cell>
          <cell r="O772">
            <v>0</v>
          </cell>
          <cell r="P772">
            <v>0</v>
          </cell>
          <cell r="Q772">
            <v>0</v>
          </cell>
          <cell r="R772">
            <v>2487.5</v>
          </cell>
          <cell r="S772">
            <v>0</v>
          </cell>
          <cell r="T772">
            <v>0</v>
          </cell>
          <cell r="U772">
            <v>0</v>
          </cell>
          <cell r="V772">
            <v>0</v>
          </cell>
          <cell r="W772">
            <v>0</v>
          </cell>
          <cell r="X772">
            <v>0</v>
          </cell>
          <cell r="Y772">
            <v>0</v>
          </cell>
          <cell r="Z772">
            <v>0</v>
          </cell>
          <cell r="AA772">
            <v>0</v>
          </cell>
          <cell r="AB772">
            <v>38231</v>
          </cell>
          <cell r="AC772">
            <v>38595</v>
          </cell>
        </row>
        <row r="773">
          <cell r="A773">
            <v>836</v>
          </cell>
          <cell r="B773">
            <v>-1</v>
          </cell>
          <cell r="C773">
            <v>931649</v>
          </cell>
          <cell r="D773" t="str">
            <v>Unknown</v>
          </cell>
          <cell r="E773" t="str">
            <v>CHILDREN'S ASSOCIATION FOR MAX</v>
          </cell>
          <cell r="F773">
            <v>0</v>
          </cell>
          <cell r="G773">
            <v>0</v>
          </cell>
          <cell r="H773">
            <v>0</v>
          </cell>
          <cell r="I773">
            <v>0</v>
          </cell>
          <cell r="J773">
            <v>0</v>
          </cell>
          <cell r="K773">
            <v>0</v>
          </cell>
          <cell r="L773">
            <v>0</v>
          </cell>
          <cell r="M773">
            <v>0</v>
          </cell>
          <cell r="N773">
            <v>0</v>
          </cell>
          <cell r="O773">
            <v>0</v>
          </cell>
          <cell r="P773">
            <v>0</v>
          </cell>
          <cell r="Q773">
            <v>0</v>
          </cell>
          <cell r="R773">
            <v>113.9</v>
          </cell>
          <cell r="S773">
            <v>0</v>
          </cell>
          <cell r="T773">
            <v>0</v>
          </cell>
          <cell r="U773">
            <v>0</v>
          </cell>
          <cell r="V773">
            <v>0</v>
          </cell>
          <cell r="W773">
            <v>0</v>
          </cell>
          <cell r="X773">
            <v>0</v>
          </cell>
          <cell r="Y773">
            <v>0</v>
          </cell>
          <cell r="Z773">
            <v>0</v>
          </cell>
          <cell r="AA773">
            <v>0</v>
          </cell>
          <cell r="AB773">
            <v>38231</v>
          </cell>
          <cell r="AC773">
            <v>38595</v>
          </cell>
        </row>
        <row r="774">
          <cell r="A774">
            <v>836</v>
          </cell>
          <cell r="B774">
            <v>-1</v>
          </cell>
          <cell r="C774">
            <v>680656</v>
          </cell>
          <cell r="D774" t="str">
            <v>Unknown</v>
          </cell>
          <cell r="E774" t="str">
            <v>LEE, YOLANDA</v>
          </cell>
          <cell r="F774">
            <v>0</v>
          </cell>
          <cell r="G774">
            <v>0</v>
          </cell>
          <cell r="H774">
            <v>0</v>
          </cell>
          <cell r="I774">
            <v>0</v>
          </cell>
          <cell r="J774">
            <v>0</v>
          </cell>
          <cell r="K774">
            <v>0</v>
          </cell>
          <cell r="L774">
            <v>0</v>
          </cell>
          <cell r="M774">
            <v>0</v>
          </cell>
          <cell r="N774">
            <v>0</v>
          </cell>
          <cell r="O774">
            <v>0</v>
          </cell>
          <cell r="P774">
            <v>0</v>
          </cell>
          <cell r="Q774">
            <v>0</v>
          </cell>
          <cell r="R774">
            <v>30</v>
          </cell>
          <cell r="S774">
            <v>0</v>
          </cell>
          <cell r="T774">
            <v>0</v>
          </cell>
          <cell r="U774">
            <v>0</v>
          </cell>
          <cell r="V774">
            <v>0</v>
          </cell>
          <cell r="W774">
            <v>0</v>
          </cell>
          <cell r="X774">
            <v>0</v>
          </cell>
          <cell r="Y774">
            <v>0</v>
          </cell>
          <cell r="Z774">
            <v>0</v>
          </cell>
          <cell r="AA774">
            <v>0</v>
          </cell>
          <cell r="AB774">
            <v>38231</v>
          </cell>
          <cell r="AC774">
            <v>38595</v>
          </cell>
        </row>
        <row r="775">
          <cell r="A775">
            <v>836</v>
          </cell>
          <cell r="B775">
            <v>-1</v>
          </cell>
          <cell r="C775">
            <v>680427</v>
          </cell>
          <cell r="D775" t="str">
            <v>Unknown</v>
          </cell>
          <cell r="E775" t="str">
            <v>TEXAS ABILITIES, INC.</v>
          </cell>
          <cell r="F775">
            <v>0</v>
          </cell>
          <cell r="G775">
            <v>0</v>
          </cell>
          <cell r="H775">
            <v>0</v>
          </cell>
          <cell r="I775">
            <v>0</v>
          </cell>
          <cell r="J775">
            <v>0</v>
          </cell>
          <cell r="K775">
            <v>0</v>
          </cell>
          <cell r="L775">
            <v>0</v>
          </cell>
          <cell r="M775">
            <v>0</v>
          </cell>
          <cell r="N775">
            <v>0</v>
          </cell>
          <cell r="O775">
            <v>0</v>
          </cell>
          <cell r="P775">
            <v>0</v>
          </cell>
          <cell r="Q775">
            <v>0</v>
          </cell>
          <cell r="R775">
            <v>338.59</v>
          </cell>
          <cell r="S775">
            <v>0</v>
          </cell>
          <cell r="T775">
            <v>0</v>
          </cell>
          <cell r="U775">
            <v>0</v>
          </cell>
          <cell r="V775">
            <v>0</v>
          </cell>
          <cell r="W775">
            <v>0</v>
          </cell>
          <cell r="X775">
            <v>0</v>
          </cell>
          <cell r="Y775">
            <v>0</v>
          </cell>
          <cell r="Z775">
            <v>0</v>
          </cell>
          <cell r="AA775">
            <v>0</v>
          </cell>
          <cell r="AB775">
            <v>38231</v>
          </cell>
          <cell r="AC775">
            <v>38595</v>
          </cell>
        </row>
        <row r="776">
          <cell r="A776">
            <v>836</v>
          </cell>
          <cell r="B776">
            <v>-1</v>
          </cell>
          <cell r="C776">
            <v>680256</v>
          </cell>
          <cell r="D776" t="str">
            <v>Unknown</v>
          </cell>
          <cell r="E776" t="str">
            <v>LEMONS, REBECCA</v>
          </cell>
          <cell r="F776">
            <v>0</v>
          </cell>
          <cell r="G776">
            <v>0</v>
          </cell>
          <cell r="H776">
            <v>0</v>
          </cell>
          <cell r="I776">
            <v>0</v>
          </cell>
          <cell r="J776">
            <v>0</v>
          </cell>
          <cell r="K776">
            <v>0</v>
          </cell>
          <cell r="L776">
            <v>0</v>
          </cell>
          <cell r="M776">
            <v>0</v>
          </cell>
          <cell r="N776">
            <v>0</v>
          </cell>
          <cell r="O776">
            <v>0</v>
          </cell>
          <cell r="P776">
            <v>0</v>
          </cell>
          <cell r="Q776">
            <v>0</v>
          </cell>
          <cell r="R776">
            <v>16</v>
          </cell>
          <cell r="S776">
            <v>0</v>
          </cell>
          <cell r="T776">
            <v>0</v>
          </cell>
          <cell r="U776">
            <v>0</v>
          </cell>
          <cell r="V776">
            <v>0</v>
          </cell>
          <cell r="W776">
            <v>0</v>
          </cell>
          <cell r="X776">
            <v>0</v>
          </cell>
          <cell r="Y776">
            <v>0</v>
          </cell>
          <cell r="Z776">
            <v>0</v>
          </cell>
          <cell r="AA776">
            <v>0</v>
          </cell>
          <cell r="AB776">
            <v>38231</v>
          </cell>
          <cell r="AC776">
            <v>38595</v>
          </cell>
        </row>
        <row r="777">
          <cell r="A777">
            <v>836</v>
          </cell>
          <cell r="B777">
            <v>-1</v>
          </cell>
          <cell r="C777">
            <v>600500</v>
          </cell>
          <cell r="D777" t="str">
            <v>Unknown</v>
          </cell>
          <cell r="E777" t="str">
            <v>CONTRACT SERVER - MR</v>
          </cell>
          <cell r="F777">
            <v>0</v>
          </cell>
          <cell r="G777">
            <v>0</v>
          </cell>
          <cell r="H777">
            <v>0</v>
          </cell>
          <cell r="I777">
            <v>0</v>
          </cell>
          <cell r="J777">
            <v>0</v>
          </cell>
          <cell r="K777">
            <v>0</v>
          </cell>
          <cell r="L777">
            <v>0</v>
          </cell>
          <cell r="M777">
            <v>0</v>
          </cell>
          <cell r="N777">
            <v>0</v>
          </cell>
          <cell r="O777">
            <v>0</v>
          </cell>
          <cell r="P777">
            <v>0</v>
          </cell>
          <cell r="Q777">
            <v>0</v>
          </cell>
          <cell r="R777">
            <v>35914.89</v>
          </cell>
          <cell r="S777">
            <v>0</v>
          </cell>
          <cell r="T777">
            <v>0</v>
          </cell>
          <cell r="U777">
            <v>0</v>
          </cell>
          <cell r="V777">
            <v>0</v>
          </cell>
          <cell r="W777">
            <v>0</v>
          </cell>
          <cell r="X777">
            <v>0</v>
          </cell>
          <cell r="Y777">
            <v>0</v>
          </cell>
          <cell r="Z777">
            <v>0</v>
          </cell>
          <cell r="AA777">
            <v>0</v>
          </cell>
          <cell r="AB777">
            <v>38231</v>
          </cell>
          <cell r="AC777">
            <v>38595</v>
          </cell>
        </row>
        <row r="778">
          <cell r="A778">
            <v>836</v>
          </cell>
          <cell r="B778">
            <v>-1</v>
          </cell>
          <cell r="C778">
            <v>931729</v>
          </cell>
          <cell r="D778" t="str">
            <v>Unknown</v>
          </cell>
          <cell r="E778" t="str">
            <v>DOUBLETREE RESIDENTIAL SRVS. I</v>
          </cell>
          <cell r="F778">
            <v>0</v>
          </cell>
          <cell r="G778">
            <v>0</v>
          </cell>
          <cell r="H778">
            <v>0</v>
          </cell>
          <cell r="I778">
            <v>0</v>
          </cell>
          <cell r="J778">
            <v>0</v>
          </cell>
          <cell r="K778">
            <v>0</v>
          </cell>
          <cell r="L778">
            <v>0</v>
          </cell>
          <cell r="M778">
            <v>0</v>
          </cell>
          <cell r="N778">
            <v>0</v>
          </cell>
          <cell r="O778">
            <v>0</v>
          </cell>
          <cell r="P778">
            <v>0</v>
          </cell>
          <cell r="Q778">
            <v>0</v>
          </cell>
          <cell r="R778">
            <v>703.83</v>
          </cell>
          <cell r="S778">
            <v>0</v>
          </cell>
          <cell r="T778">
            <v>0</v>
          </cell>
          <cell r="U778">
            <v>0</v>
          </cell>
          <cell r="V778">
            <v>0</v>
          </cell>
          <cell r="W778">
            <v>0</v>
          </cell>
          <cell r="X778">
            <v>0</v>
          </cell>
          <cell r="Y778">
            <v>0</v>
          </cell>
          <cell r="Z778">
            <v>0</v>
          </cell>
          <cell r="AA778">
            <v>0</v>
          </cell>
          <cell r="AB778">
            <v>38231</v>
          </cell>
          <cell r="AC778">
            <v>38595</v>
          </cell>
        </row>
        <row r="779">
          <cell r="A779">
            <v>836</v>
          </cell>
          <cell r="B779">
            <v>-1</v>
          </cell>
          <cell r="C779">
            <v>678943</v>
          </cell>
          <cell r="D779" t="str">
            <v>Unknown</v>
          </cell>
          <cell r="E779" t="str">
            <v>BOWSER, BENNIE (HM PROVIDER)</v>
          </cell>
          <cell r="F779">
            <v>0</v>
          </cell>
          <cell r="G779">
            <v>0</v>
          </cell>
          <cell r="H779">
            <v>0</v>
          </cell>
          <cell r="I779">
            <v>0</v>
          </cell>
          <cell r="J779">
            <v>0</v>
          </cell>
          <cell r="K779">
            <v>0</v>
          </cell>
          <cell r="L779">
            <v>0</v>
          </cell>
          <cell r="M779">
            <v>0</v>
          </cell>
          <cell r="N779">
            <v>0</v>
          </cell>
          <cell r="O779">
            <v>0</v>
          </cell>
          <cell r="P779">
            <v>0</v>
          </cell>
          <cell r="Q779">
            <v>0</v>
          </cell>
          <cell r="R779">
            <v>311.74</v>
          </cell>
          <cell r="S779">
            <v>0</v>
          </cell>
          <cell r="T779">
            <v>0</v>
          </cell>
          <cell r="U779">
            <v>0</v>
          </cell>
          <cell r="V779">
            <v>0</v>
          </cell>
          <cell r="W779">
            <v>0</v>
          </cell>
          <cell r="X779">
            <v>0</v>
          </cell>
          <cell r="Y779">
            <v>0</v>
          </cell>
          <cell r="Z779">
            <v>0</v>
          </cell>
          <cell r="AA779">
            <v>0</v>
          </cell>
          <cell r="AB779">
            <v>38231</v>
          </cell>
          <cell r="AC779">
            <v>38595</v>
          </cell>
        </row>
        <row r="780">
          <cell r="A780">
            <v>837</v>
          </cell>
          <cell r="B780">
            <v>-1</v>
          </cell>
          <cell r="C780">
            <v>680256</v>
          </cell>
          <cell r="D780" t="str">
            <v>Unknown</v>
          </cell>
          <cell r="E780" t="str">
            <v>LEMONS, REBECCA</v>
          </cell>
          <cell r="F780">
            <v>0</v>
          </cell>
          <cell r="G780">
            <v>0</v>
          </cell>
          <cell r="H780">
            <v>0</v>
          </cell>
          <cell r="I780">
            <v>0</v>
          </cell>
          <cell r="J780">
            <v>0</v>
          </cell>
          <cell r="K780">
            <v>0</v>
          </cell>
          <cell r="L780">
            <v>0</v>
          </cell>
          <cell r="M780">
            <v>0</v>
          </cell>
          <cell r="N780">
            <v>0</v>
          </cell>
          <cell r="O780">
            <v>0</v>
          </cell>
          <cell r="P780">
            <v>0</v>
          </cell>
          <cell r="Q780">
            <v>0</v>
          </cell>
          <cell r="R780">
            <v>194.25</v>
          </cell>
          <cell r="S780">
            <v>0</v>
          </cell>
          <cell r="T780">
            <v>0</v>
          </cell>
          <cell r="U780">
            <v>0</v>
          </cell>
          <cell r="V780">
            <v>0</v>
          </cell>
          <cell r="W780">
            <v>0</v>
          </cell>
          <cell r="X780">
            <v>0</v>
          </cell>
          <cell r="Y780">
            <v>0</v>
          </cell>
          <cell r="Z780">
            <v>0</v>
          </cell>
          <cell r="AA780">
            <v>0</v>
          </cell>
          <cell r="AB780">
            <v>38231</v>
          </cell>
          <cell r="AC780">
            <v>38595</v>
          </cell>
        </row>
        <row r="781">
          <cell r="A781">
            <v>837</v>
          </cell>
          <cell r="B781">
            <v>-1</v>
          </cell>
          <cell r="C781">
            <v>678943</v>
          </cell>
          <cell r="D781" t="str">
            <v>Unknown</v>
          </cell>
          <cell r="E781" t="str">
            <v>BOWSER, BENNIE (HM PROVIDER)</v>
          </cell>
          <cell r="F781">
            <v>0</v>
          </cell>
          <cell r="G781">
            <v>0</v>
          </cell>
          <cell r="H781">
            <v>0</v>
          </cell>
          <cell r="I781">
            <v>0</v>
          </cell>
          <cell r="J781">
            <v>0</v>
          </cell>
          <cell r="K781">
            <v>0</v>
          </cell>
          <cell r="L781">
            <v>0</v>
          </cell>
          <cell r="M781">
            <v>0</v>
          </cell>
          <cell r="N781">
            <v>0</v>
          </cell>
          <cell r="O781">
            <v>0</v>
          </cell>
          <cell r="P781">
            <v>0</v>
          </cell>
          <cell r="Q781">
            <v>0</v>
          </cell>
          <cell r="R781">
            <v>58</v>
          </cell>
          <cell r="S781">
            <v>0</v>
          </cell>
          <cell r="T781">
            <v>0</v>
          </cell>
          <cell r="U781">
            <v>0</v>
          </cell>
          <cell r="V781">
            <v>0</v>
          </cell>
          <cell r="W781">
            <v>0</v>
          </cell>
          <cell r="X781">
            <v>0</v>
          </cell>
          <cell r="Y781">
            <v>0</v>
          </cell>
          <cell r="Z781">
            <v>0</v>
          </cell>
          <cell r="AA781">
            <v>0</v>
          </cell>
          <cell r="AB781">
            <v>38231</v>
          </cell>
          <cell r="AC781">
            <v>38595</v>
          </cell>
        </row>
        <row r="782">
          <cell r="A782">
            <v>837</v>
          </cell>
          <cell r="B782">
            <v>-1</v>
          </cell>
          <cell r="C782">
            <v>680432</v>
          </cell>
          <cell r="D782" t="str">
            <v>Unknown</v>
          </cell>
          <cell r="E782" t="str">
            <v>FAMILY ELDERCARE, INC.</v>
          </cell>
          <cell r="F782">
            <v>0</v>
          </cell>
          <cell r="G782">
            <v>0</v>
          </cell>
          <cell r="H782">
            <v>0</v>
          </cell>
          <cell r="I782">
            <v>0</v>
          </cell>
          <cell r="J782">
            <v>0</v>
          </cell>
          <cell r="K782">
            <v>0</v>
          </cell>
          <cell r="L782">
            <v>0</v>
          </cell>
          <cell r="M782">
            <v>0</v>
          </cell>
          <cell r="N782">
            <v>0</v>
          </cell>
          <cell r="O782">
            <v>0</v>
          </cell>
          <cell r="P782">
            <v>0</v>
          </cell>
          <cell r="Q782">
            <v>0</v>
          </cell>
          <cell r="R782">
            <v>680.36</v>
          </cell>
          <cell r="S782">
            <v>0</v>
          </cell>
          <cell r="T782">
            <v>0</v>
          </cell>
          <cell r="U782">
            <v>0</v>
          </cell>
          <cell r="V782">
            <v>0</v>
          </cell>
          <cell r="W782">
            <v>0</v>
          </cell>
          <cell r="X782">
            <v>0</v>
          </cell>
          <cell r="Y782">
            <v>0</v>
          </cell>
          <cell r="Z782">
            <v>0</v>
          </cell>
          <cell r="AA782">
            <v>0</v>
          </cell>
          <cell r="AB782">
            <v>38231</v>
          </cell>
          <cell r="AC782">
            <v>38595</v>
          </cell>
        </row>
        <row r="783">
          <cell r="A783">
            <v>837</v>
          </cell>
          <cell r="B783">
            <v>-1</v>
          </cell>
          <cell r="C783">
            <v>931694</v>
          </cell>
          <cell r="D783" t="str">
            <v>Unknown</v>
          </cell>
          <cell r="E783" t="str">
            <v>EMPOWERMENT OPTIONS, INC. NTP</v>
          </cell>
          <cell r="F783">
            <v>0</v>
          </cell>
          <cell r="G783">
            <v>0</v>
          </cell>
          <cell r="H783">
            <v>0</v>
          </cell>
          <cell r="I783">
            <v>0</v>
          </cell>
          <cell r="J783">
            <v>0</v>
          </cell>
          <cell r="K783">
            <v>0</v>
          </cell>
          <cell r="L783">
            <v>0</v>
          </cell>
          <cell r="M783">
            <v>0</v>
          </cell>
          <cell r="N783">
            <v>0</v>
          </cell>
          <cell r="O783">
            <v>0</v>
          </cell>
          <cell r="P783">
            <v>0</v>
          </cell>
          <cell r="Q783">
            <v>0</v>
          </cell>
          <cell r="R783">
            <v>462.33</v>
          </cell>
          <cell r="S783">
            <v>0</v>
          </cell>
          <cell r="T783">
            <v>0</v>
          </cell>
          <cell r="U783">
            <v>0</v>
          </cell>
          <cell r="V783">
            <v>0</v>
          </cell>
          <cell r="W783">
            <v>0</v>
          </cell>
          <cell r="X783">
            <v>0</v>
          </cell>
          <cell r="Y783">
            <v>0</v>
          </cell>
          <cell r="Z783">
            <v>0</v>
          </cell>
          <cell r="AA783">
            <v>0</v>
          </cell>
          <cell r="AB783">
            <v>38231</v>
          </cell>
          <cell r="AC783">
            <v>38595</v>
          </cell>
        </row>
        <row r="784">
          <cell r="A784">
            <v>837</v>
          </cell>
          <cell r="B784">
            <v>-1</v>
          </cell>
          <cell r="C784">
            <v>931669</v>
          </cell>
          <cell r="D784" t="str">
            <v>Unknown</v>
          </cell>
          <cell r="E784" t="str">
            <v>MOTRIUK, JAN</v>
          </cell>
          <cell r="F784">
            <v>0</v>
          </cell>
          <cell r="G784">
            <v>0</v>
          </cell>
          <cell r="H784">
            <v>0</v>
          </cell>
          <cell r="I784">
            <v>0</v>
          </cell>
          <cell r="J784">
            <v>0</v>
          </cell>
          <cell r="K784">
            <v>0</v>
          </cell>
          <cell r="L784">
            <v>0</v>
          </cell>
          <cell r="M784">
            <v>0</v>
          </cell>
          <cell r="N784">
            <v>0</v>
          </cell>
          <cell r="O784">
            <v>0</v>
          </cell>
          <cell r="P784">
            <v>0</v>
          </cell>
          <cell r="Q784">
            <v>0</v>
          </cell>
          <cell r="R784">
            <v>28</v>
          </cell>
          <cell r="S784">
            <v>0</v>
          </cell>
          <cell r="T784">
            <v>0</v>
          </cell>
          <cell r="U784">
            <v>0</v>
          </cell>
          <cell r="V784">
            <v>0</v>
          </cell>
          <cell r="W784">
            <v>0</v>
          </cell>
          <cell r="X784">
            <v>0</v>
          </cell>
          <cell r="Y784">
            <v>0</v>
          </cell>
          <cell r="Z784">
            <v>0</v>
          </cell>
          <cell r="AA784">
            <v>0</v>
          </cell>
          <cell r="AB784">
            <v>38231</v>
          </cell>
          <cell r="AC784">
            <v>38595</v>
          </cell>
        </row>
        <row r="785">
          <cell r="A785">
            <v>837</v>
          </cell>
          <cell r="B785">
            <v>-1</v>
          </cell>
          <cell r="C785">
            <v>931594</v>
          </cell>
          <cell r="D785" t="str">
            <v>Unknown</v>
          </cell>
          <cell r="E785" t="str">
            <v>VAUGHN HOUSE, INC. (INACTIVE)</v>
          </cell>
          <cell r="F785">
            <v>0</v>
          </cell>
          <cell r="G785">
            <v>0</v>
          </cell>
          <cell r="H785">
            <v>0</v>
          </cell>
          <cell r="I785">
            <v>0</v>
          </cell>
          <cell r="J785">
            <v>0</v>
          </cell>
          <cell r="K785">
            <v>0</v>
          </cell>
          <cell r="L785">
            <v>0</v>
          </cell>
          <cell r="M785">
            <v>0</v>
          </cell>
          <cell r="N785">
            <v>0</v>
          </cell>
          <cell r="O785">
            <v>0</v>
          </cell>
          <cell r="P785">
            <v>0</v>
          </cell>
          <cell r="Q785">
            <v>0</v>
          </cell>
          <cell r="R785">
            <v>303.17</v>
          </cell>
          <cell r="S785">
            <v>0</v>
          </cell>
          <cell r="T785">
            <v>0</v>
          </cell>
          <cell r="U785">
            <v>0</v>
          </cell>
          <cell r="V785">
            <v>0</v>
          </cell>
          <cell r="W785">
            <v>0</v>
          </cell>
          <cell r="X785">
            <v>0</v>
          </cell>
          <cell r="Y785">
            <v>0</v>
          </cell>
          <cell r="Z785">
            <v>0</v>
          </cell>
          <cell r="AA785">
            <v>0</v>
          </cell>
          <cell r="AB785">
            <v>38231</v>
          </cell>
          <cell r="AC785">
            <v>38595</v>
          </cell>
        </row>
        <row r="786">
          <cell r="A786">
            <v>837</v>
          </cell>
          <cell r="B786">
            <v>-1</v>
          </cell>
          <cell r="C786">
            <v>680700</v>
          </cell>
          <cell r="D786" t="str">
            <v>Unknown</v>
          </cell>
          <cell r="E786" t="str">
            <v>ERMLER, SUZETTE</v>
          </cell>
          <cell r="F786">
            <v>0</v>
          </cell>
          <cell r="G786">
            <v>0</v>
          </cell>
          <cell r="H786">
            <v>0</v>
          </cell>
          <cell r="I786">
            <v>0</v>
          </cell>
          <cell r="J786">
            <v>0</v>
          </cell>
          <cell r="K786">
            <v>0</v>
          </cell>
          <cell r="L786">
            <v>0</v>
          </cell>
          <cell r="M786">
            <v>0</v>
          </cell>
          <cell r="N786">
            <v>0</v>
          </cell>
          <cell r="O786">
            <v>0</v>
          </cell>
          <cell r="P786">
            <v>0</v>
          </cell>
          <cell r="Q786">
            <v>0</v>
          </cell>
          <cell r="R786">
            <v>43</v>
          </cell>
          <cell r="S786">
            <v>0</v>
          </cell>
          <cell r="T786">
            <v>0</v>
          </cell>
          <cell r="U786">
            <v>0</v>
          </cell>
          <cell r="V786">
            <v>0</v>
          </cell>
          <cell r="W786">
            <v>0</v>
          </cell>
          <cell r="X786">
            <v>0</v>
          </cell>
          <cell r="Y786">
            <v>0</v>
          </cell>
          <cell r="Z786">
            <v>0</v>
          </cell>
          <cell r="AA786">
            <v>0</v>
          </cell>
          <cell r="AB786">
            <v>38231</v>
          </cell>
          <cell r="AC786">
            <v>38595</v>
          </cell>
        </row>
        <row r="787">
          <cell r="A787">
            <v>837</v>
          </cell>
          <cell r="B787">
            <v>-1</v>
          </cell>
          <cell r="C787">
            <v>680456</v>
          </cell>
          <cell r="D787" t="str">
            <v>Unknown</v>
          </cell>
          <cell r="E787" t="str">
            <v>MCLEOD, ROBERT</v>
          </cell>
          <cell r="F787">
            <v>0</v>
          </cell>
          <cell r="G787">
            <v>0</v>
          </cell>
          <cell r="H787">
            <v>0</v>
          </cell>
          <cell r="I787">
            <v>0</v>
          </cell>
          <cell r="J787">
            <v>0</v>
          </cell>
          <cell r="K787">
            <v>0</v>
          </cell>
          <cell r="L787">
            <v>0</v>
          </cell>
          <cell r="M787">
            <v>0</v>
          </cell>
          <cell r="N787">
            <v>0</v>
          </cell>
          <cell r="O787">
            <v>0</v>
          </cell>
          <cell r="P787">
            <v>0</v>
          </cell>
          <cell r="Q787">
            <v>0</v>
          </cell>
          <cell r="R787">
            <v>7</v>
          </cell>
          <cell r="S787">
            <v>0</v>
          </cell>
          <cell r="T787">
            <v>0</v>
          </cell>
          <cell r="U787">
            <v>0</v>
          </cell>
          <cell r="V787">
            <v>0</v>
          </cell>
          <cell r="W787">
            <v>0</v>
          </cell>
          <cell r="X787">
            <v>0</v>
          </cell>
          <cell r="Y787">
            <v>0</v>
          </cell>
          <cell r="Z787">
            <v>0</v>
          </cell>
          <cell r="AA787">
            <v>0</v>
          </cell>
          <cell r="AB787">
            <v>38231</v>
          </cell>
          <cell r="AC787">
            <v>38595</v>
          </cell>
        </row>
        <row r="788">
          <cell r="A788">
            <v>837</v>
          </cell>
          <cell r="B788">
            <v>-1</v>
          </cell>
          <cell r="C788">
            <v>680222</v>
          </cell>
          <cell r="D788" t="str">
            <v>Unknown</v>
          </cell>
          <cell r="E788" t="str">
            <v>PREMIANT</v>
          </cell>
          <cell r="F788">
            <v>0</v>
          </cell>
          <cell r="G788">
            <v>0</v>
          </cell>
          <cell r="H788">
            <v>0</v>
          </cell>
          <cell r="I788">
            <v>0</v>
          </cell>
          <cell r="J788">
            <v>0</v>
          </cell>
          <cell r="K788">
            <v>0</v>
          </cell>
          <cell r="L788">
            <v>0</v>
          </cell>
          <cell r="M788">
            <v>0</v>
          </cell>
          <cell r="N788">
            <v>0</v>
          </cell>
          <cell r="O788">
            <v>0</v>
          </cell>
          <cell r="P788">
            <v>0</v>
          </cell>
          <cell r="Q788">
            <v>0</v>
          </cell>
          <cell r="R788">
            <v>34.69</v>
          </cell>
          <cell r="S788">
            <v>0</v>
          </cell>
          <cell r="T788">
            <v>0</v>
          </cell>
          <cell r="U788">
            <v>0</v>
          </cell>
          <cell r="V788">
            <v>0</v>
          </cell>
          <cell r="W788">
            <v>0</v>
          </cell>
          <cell r="X788">
            <v>0</v>
          </cell>
          <cell r="Y788">
            <v>0</v>
          </cell>
          <cell r="Z788">
            <v>0</v>
          </cell>
          <cell r="AA788">
            <v>0</v>
          </cell>
          <cell r="AB788">
            <v>38231</v>
          </cell>
          <cell r="AC788">
            <v>38595</v>
          </cell>
        </row>
        <row r="789">
          <cell r="A789">
            <v>837</v>
          </cell>
          <cell r="B789">
            <v>-1</v>
          </cell>
          <cell r="C789">
            <v>931757</v>
          </cell>
          <cell r="D789" t="str">
            <v>Unknown</v>
          </cell>
          <cell r="E789" t="str">
            <v>EXCEPTIONAL EMPLOYMENT (INACT)</v>
          </cell>
          <cell r="F789">
            <v>0</v>
          </cell>
          <cell r="G789">
            <v>0</v>
          </cell>
          <cell r="H789">
            <v>0</v>
          </cell>
          <cell r="I789">
            <v>0</v>
          </cell>
          <cell r="J789">
            <v>0</v>
          </cell>
          <cell r="K789">
            <v>0</v>
          </cell>
          <cell r="L789">
            <v>0</v>
          </cell>
          <cell r="M789">
            <v>0</v>
          </cell>
          <cell r="N789">
            <v>0</v>
          </cell>
          <cell r="O789">
            <v>0</v>
          </cell>
          <cell r="P789">
            <v>0</v>
          </cell>
          <cell r="Q789">
            <v>0</v>
          </cell>
          <cell r="R789">
            <v>2180.66</v>
          </cell>
          <cell r="S789">
            <v>0</v>
          </cell>
          <cell r="T789">
            <v>0</v>
          </cell>
          <cell r="U789">
            <v>0</v>
          </cell>
          <cell r="V789">
            <v>0</v>
          </cell>
          <cell r="W789">
            <v>0</v>
          </cell>
          <cell r="X789">
            <v>0</v>
          </cell>
          <cell r="Y789">
            <v>0</v>
          </cell>
          <cell r="Z789">
            <v>0</v>
          </cell>
          <cell r="AA789">
            <v>0</v>
          </cell>
          <cell r="AB789">
            <v>38231</v>
          </cell>
          <cell r="AC789">
            <v>38595</v>
          </cell>
        </row>
        <row r="790">
          <cell r="A790">
            <v>837</v>
          </cell>
          <cell r="B790">
            <v>-1</v>
          </cell>
          <cell r="C790">
            <v>600500</v>
          </cell>
          <cell r="D790" t="str">
            <v>Unknown</v>
          </cell>
          <cell r="E790" t="str">
            <v>CONTRACT SERVER - MR</v>
          </cell>
          <cell r="F790">
            <v>0</v>
          </cell>
          <cell r="G790">
            <v>0</v>
          </cell>
          <cell r="H790">
            <v>0</v>
          </cell>
          <cell r="I790">
            <v>0</v>
          </cell>
          <cell r="J790">
            <v>0</v>
          </cell>
          <cell r="K790">
            <v>0</v>
          </cell>
          <cell r="L790">
            <v>0</v>
          </cell>
          <cell r="M790">
            <v>0</v>
          </cell>
          <cell r="N790">
            <v>0</v>
          </cell>
          <cell r="O790">
            <v>0</v>
          </cell>
          <cell r="P790">
            <v>0</v>
          </cell>
          <cell r="Q790">
            <v>0</v>
          </cell>
          <cell r="R790">
            <v>19925.98</v>
          </cell>
          <cell r="S790">
            <v>0</v>
          </cell>
          <cell r="T790">
            <v>0</v>
          </cell>
          <cell r="U790">
            <v>0</v>
          </cell>
          <cell r="V790">
            <v>0</v>
          </cell>
          <cell r="W790">
            <v>0</v>
          </cell>
          <cell r="X790">
            <v>0</v>
          </cell>
          <cell r="Y790">
            <v>0</v>
          </cell>
          <cell r="Z790">
            <v>0</v>
          </cell>
          <cell r="AA790">
            <v>0</v>
          </cell>
          <cell r="AB790">
            <v>38231</v>
          </cell>
          <cell r="AC790">
            <v>38595</v>
          </cell>
        </row>
        <row r="791">
          <cell r="A791">
            <v>837</v>
          </cell>
          <cell r="B791">
            <v>-1</v>
          </cell>
          <cell r="C791">
            <v>235000</v>
          </cell>
          <cell r="D791" t="str">
            <v>Unknown</v>
          </cell>
          <cell r="E791" t="str">
            <v>VAUGHN HOUSE, INC.</v>
          </cell>
          <cell r="F791">
            <v>0</v>
          </cell>
          <cell r="G791">
            <v>0</v>
          </cell>
          <cell r="H791">
            <v>0</v>
          </cell>
          <cell r="I791">
            <v>0</v>
          </cell>
          <cell r="J791">
            <v>0</v>
          </cell>
          <cell r="K791">
            <v>0</v>
          </cell>
          <cell r="L791">
            <v>0</v>
          </cell>
          <cell r="M791">
            <v>0</v>
          </cell>
          <cell r="N791">
            <v>0</v>
          </cell>
          <cell r="O791">
            <v>0</v>
          </cell>
          <cell r="P791">
            <v>0</v>
          </cell>
          <cell r="Q791">
            <v>0</v>
          </cell>
          <cell r="R791">
            <v>95.5</v>
          </cell>
          <cell r="S791">
            <v>0</v>
          </cell>
          <cell r="T791">
            <v>0</v>
          </cell>
          <cell r="U791">
            <v>0</v>
          </cell>
          <cell r="V791">
            <v>0</v>
          </cell>
          <cell r="W791">
            <v>0</v>
          </cell>
          <cell r="X791">
            <v>0</v>
          </cell>
          <cell r="Y791">
            <v>0</v>
          </cell>
          <cell r="Z791">
            <v>0</v>
          </cell>
          <cell r="AA791">
            <v>0</v>
          </cell>
          <cell r="AB791">
            <v>38231</v>
          </cell>
          <cell r="AC791">
            <v>38595</v>
          </cell>
        </row>
        <row r="792">
          <cell r="A792">
            <v>837</v>
          </cell>
          <cell r="B792">
            <v>-1</v>
          </cell>
          <cell r="C792">
            <v>216000</v>
          </cell>
          <cell r="D792" t="str">
            <v>Unknown</v>
          </cell>
          <cell r="E792" t="str">
            <v>EXCEPTIONAL EMPLOYMENT SRVS.</v>
          </cell>
          <cell r="F792">
            <v>0</v>
          </cell>
          <cell r="G792">
            <v>0</v>
          </cell>
          <cell r="H792">
            <v>0</v>
          </cell>
          <cell r="I792">
            <v>0</v>
          </cell>
          <cell r="J792">
            <v>0</v>
          </cell>
          <cell r="K792">
            <v>0</v>
          </cell>
          <cell r="L792">
            <v>0</v>
          </cell>
          <cell r="M792">
            <v>0</v>
          </cell>
          <cell r="N792">
            <v>0</v>
          </cell>
          <cell r="O792">
            <v>0</v>
          </cell>
          <cell r="P792">
            <v>0</v>
          </cell>
          <cell r="Q792">
            <v>0</v>
          </cell>
          <cell r="R792">
            <v>148.75</v>
          </cell>
          <cell r="S792">
            <v>0</v>
          </cell>
          <cell r="T792">
            <v>0</v>
          </cell>
          <cell r="U792">
            <v>0</v>
          </cell>
          <cell r="V792">
            <v>0</v>
          </cell>
          <cell r="W792">
            <v>0</v>
          </cell>
          <cell r="X792">
            <v>0</v>
          </cell>
          <cell r="Y792">
            <v>0</v>
          </cell>
          <cell r="Z792">
            <v>0</v>
          </cell>
          <cell r="AA792">
            <v>0</v>
          </cell>
          <cell r="AB792">
            <v>38231</v>
          </cell>
          <cell r="AC792">
            <v>38595</v>
          </cell>
        </row>
        <row r="793">
          <cell r="A793">
            <v>837</v>
          </cell>
          <cell r="B793">
            <v>-1</v>
          </cell>
          <cell r="C793">
            <v>680380</v>
          </cell>
          <cell r="D793" t="str">
            <v>Unknown</v>
          </cell>
          <cell r="E793" t="str">
            <v>CENTER FOR MUSIC THERAPY</v>
          </cell>
          <cell r="F793">
            <v>0</v>
          </cell>
          <cell r="G793">
            <v>0</v>
          </cell>
          <cell r="H793">
            <v>0</v>
          </cell>
          <cell r="I793">
            <v>0</v>
          </cell>
          <cell r="J793">
            <v>0</v>
          </cell>
          <cell r="K793">
            <v>0</v>
          </cell>
          <cell r="L793">
            <v>0</v>
          </cell>
          <cell r="M793">
            <v>0</v>
          </cell>
          <cell r="N793">
            <v>0</v>
          </cell>
          <cell r="O793">
            <v>0</v>
          </cell>
          <cell r="P793">
            <v>0</v>
          </cell>
          <cell r="Q793">
            <v>0</v>
          </cell>
          <cell r="R793">
            <v>29.5</v>
          </cell>
          <cell r="S793">
            <v>0</v>
          </cell>
          <cell r="T793">
            <v>0</v>
          </cell>
          <cell r="U793">
            <v>0</v>
          </cell>
          <cell r="V793">
            <v>0</v>
          </cell>
          <cell r="W793">
            <v>0</v>
          </cell>
          <cell r="X793">
            <v>0</v>
          </cell>
          <cell r="Y793">
            <v>0</v>
          </cell>
          <cell r="Z793">
            <v>0</v>
          </cell>
          <cell r="AA793">
            <v>0</v>
          </cell>
          <cell r="AB793">
            <v>38231</v>
          </cell>
          <cell r="AC793">
            <v>38595</v>
          </cell>
        </row>
        <row r="794">
          <cell r="A794">
            <v>861</v>
          </cell>
          <cell r="B794">
            <v>-1</v>
          </cell>
          <cell r="C794">
            <v>218000</v>
          </cell>
          <cell r="D794" t="str">
            <v>Unknown</v>
          </cell>
          <cell r="E794" t="str">
            <v>GOODWILL INDUSTRIES</v>
          </cell>
          <cell r="F794">
            <v>0</v>
          </cell>
          <cell r="G794">
            <v>0</v>
          </cell>
          <cell r="H794">
            <v>0</v>
          </cell>
          <cell r="I794">
            <v>0</v>
          </cell>
          <cell r="J794">
            <v>0</v>
          </cell>
          <cell r="K794">
            <v>0</v>
          </cell>
          <cell r="L794">
            <v>0</v>
          </cell>
          <cell r="M794">
            <v>0</v>
          </cell>
          <cell r="N794">
            <v>0</v>
          </cell>
          <cell r="O794">
            <v>0</v>
          </cell>
          <cell r="P794">
            <v>0</v>
          </cell>
          <cell r="Q794">
            <v>0</v>
          </cell>
          <cell r="R794">
            <v>46.25</v>
          </cell>
          <cell r="S794">
            <v>0</v>
          </cell>
          <cell r="T794">
            <v>0</v>
          </cell>
          <cell r="U794">
            <v>0</v>
          </cell>
          <cell r="V794">
            <v>0</v>
          </cell>
          <cell r="W794">
            <v>0</v>
          </cell>
          <cell r="X794">
            <v>0</v>
          </cell>
          <cell r="Y794">
            <v>0</v>
          </cell>
          <cell r="Z794">
            <v>0</v>
          </cell>
          <cell r="AA794">
            <v>0</v>
          </cell>
          <cell r="AB794">
            <v>38231</v>
          </cell>
          <cell r="AC794">
            <v>38595</v>
          </cell>
        </row>
        <row r="795">
          <cell r="A795">
            <v>861</v>
          </cell>
          <cell r="B795">
            <v>-1</v>
          </cell>
          <cell r="C795">
            <v>218102</v>
          </cell>
          <cell r="D795" t="str">
            <v>Unknown</v>
          </cell>
          <cell r="E795" t="str">
            <v>ZIMMERN, ANDRIENNE</v>
          </cell>
          <cell r="F795">
            <v>0</v>
          </cell>
          <cell r="G795">
            <v>0</v>
          </cell>
          <cell r="H795">
            <v>0</v>
          </cell>
          <cell r="I795">
            <v>0</v>
          </cell>
          <cell r="J795">
            <v>0</v>
          </cell>
          <cell r="K795">
            <v>0</v>
          </cell>
          <cell r="L795">
            <v>0</v>
          </cell>
          <cell r="M795">
            <v>0</v>
          </cell>
          <cell r="N795">
            <v>0</v>
          </cell>
          <cell r="O795">
            <v>0</v>
          </cell>
          <cell r="P795">
            <v>0</v>
          </cell>
          <cell r="Q795">
            <v>0</v>
          </cell>
          <cell r="R795">
            <v>3.17</v>
          </cell>
          <cell r="S795">
            <v>0</v>
          </cell>
          <cell r="T795">
            <v>0</v>
          </cell>
          <cell r="U795">
            <v>0</v>
          </cell>
          <cell r="V795">
            <v>0</v>
          </cell>
          <cell r="W795">
            <v>0</v>
          </cell>
          <cell r="X795">
            <v>0</v>
          </cell>
          <cell r="Y795">
            <v>0</v>
          </cell>
          <cell r="Z795">
            <v>0</v>
          </cell>
          <cell r="AA795">
            <v>0</v>
          </cell>
          <cell r="AB795">
            <v>38231</v>
          </cell>
          <cell r="AC795">
            <v>38595</v>
          </cell>
        </row>
        <row r="796">
          <cell r="A796">
            <v>861</v>
          </cell>
          <cell r="B796">
            <v>-1</v>
          </cell>
          <cell r="C796">
            <v>600500</v>
          </cell>
          <cell r="D796" t="str">
            <v>Unknown</v>
          </cell>
          <cell r="E796" t="str">
            <v>CONTRACT SERVER - MR</v>
          </cell>
          <cell r="F796">
            <v>0</v>
          </cell>
          <cell r="G796">
            <v>0</v>
          </cell>
          <cell r="H796">
            <v>0</v>
          </cell>
          <cell r="I796">
            <v>0</v>
          </cell>
          <cell r="J796">
            <v>0</v>
          </cell>
          <cell r="K796">
            <v>0</v>
          </cell>
          <cell r="L796">
            <v>0</v>
          </cell>
          <cell r="M796">
            <v>0</v>
          </cell>
          <cell r="N796">
            <v>0</v>
          </cell>
          <cell r="O796">
            <v>0</v>
          </cell>
          <cell r="P796">
            <v>0</v>
          </cell>
          <cell r="Q796">
            <v>0</v>
          </cell>
          <cell r="R796">
            <v>172</v>
          </cell>
          <cell r="S796">
            <v>0</v>
          </cell>
          <cell r="T796">
            <v>0</v>
          </cell>
          <cell r="U796">
            <v>0</v>
          </cell>
          <cell r="V796">
            <v>0</v>
          </cell>
          <cell r="W796">
            <v>0</v>
          </cell>
          <cell r="X796">
            <v>0</v>
          </cell>
          <cell r="Y796">
            <v>0</v>
          </cell>
          <cell r="Z796">
            <v>0</v>
          </cell>
          <cell r="AA796">
            <v>0</v>
          </cell>
          <cell r="AB796">
            <v>38231</v>
          </cell>
          <cell r="AC796">
            <v>38595</v>
          </cell>
        </row>
        <row r="797">
          <cell r="A797">
            <v>861</v>
          </cell>
          <cell r="B797">
            <v>-1</v>
          </cell>
          <cell r="C797">
            <v>931587</v>
          </cell>
          <cell r="D797" t="str">
            <v>Unknown</v>
          </cell>
          <cell r="E797" t="str">
            <v>GOODWILL INDUSTRIES (INACTIVE)</v>
          </cell>
          <cell r="F797">
            <v>0</v>
          </cell>
          <cell r="G797">
            <v>0</v>
          </cell>
          <cell r="H797">
            <v>0</v>
          </cell>
          <cell r="I797">
            <v>0</v>
          </cell>
          <cell r="J797">
            <v>0</v>
          </cell>
          <cell r="K797">
            <v>0</v>
          </cell>
          <cell r="L797">
            <v>0</v>
          </cell>
          <cell r="M797">
            <v>0</v>
          </cell>
          <cell r="N797">
            <v>0</v>
          </cell>
          <cell r="O797">
            <v>0</v>
          </cell>
          <cell r="P797">
            <v>0</v>
          </cell>
          <cell r="Q797">
            <v>0</v>
          </cell>
          <cell r="R797">
            <v>13.51</v>
          </cell>
          <cell r="S797">
            <v>0</v>
          </cell>
          <cell r="T797">
            <v>0</v>
          </cell>
          <cell r="U797">
            <v>0</v>
          </cell>
          <cell r="V797">
            <v>0</v>
          </cell>
          <cell r="W797">
            <v>0</v>
          </cell>
          <cell r="X797">
            <v>0</v>
          </cell>
          <cell r="Y797">
            <v>0</v>
          </cell>
          <cell r="Z797">
            <v>0</v>
          </cell>
          <cell r="AA797">
            <v>0</v>
          </cell>
          <cell r="AB797">
            <v>38231</v>
          </cell>
          <cell r="AC797">
            <v>38595</v>
          </cell>
        </row>
        <row r="798">
          <cell r="A798">
            <v>861</v>
          </cell>
          <cell r="B798">
            <v>-1</v>
          </cell>
          <cell r="C798">
            <v>931757</v>
          </cell>
          <cell r="D798" t="str">
            <v>Unknown</v>
          </cell>
          <cell r="E798" t="str">
            <v>EXCEPTIONAL EMPLOYMENT (INACT)</v>
          </cell>
          <cell r="F798">
            <v>0</v>
          </cell>
          <cell r="G798">
            <v>0</v>
          </cell>
          <cell r="H798">
            <v>0</v>
          </cell>
          <cell r="I798">
            <v>0</v>
          </cell>
          <cell r="J798">
            <v>0</v>
          </cell>
          <cell r="K798">
            <v>0</v>
          </cell>
          <cell r="L798">
            <v>0</v>
          </cell>
          <cell r="M798">
            <v>0</v>
          </cell>
          <cell r="N798">
            <v>0</v>
          </cell>
          <cell r="O798">
            <v>0</v>
          </cell>
          <cell r="P798">
            <v>0</v>
          </cell>
          <cell r="Q798">
            <v>0</v>
          </cell>
          <cell r="R798">
            <v>47.5</v>
          </cell>
          <cell r="S798">
            <v>0</v>
          </cell>
          <cell r="T798">
            <v>0</v>
          </cell>
          <cell r="U798">
            <v>0</v>
          </cell>
          <cell r="V798">
            <v>0</v>
          </cell>
          <cell r="W798">
            <v>0</v>
          </cell>
          <cell r="X798">
            <v>0</v>
          </cell>
          <cell r="Y798">
            <v>0</v>
          </cell>
          <cell r="Z798">
            <v>0</v>
          </cell>
          <cell r="AA798">
            <v>0</v>
          </cell>
          <cell r="AB798">
            <v>38231</v>
          </cell>
          <cell r="AC798">
            <v>38595</v>
          </cell>
        </row>
        <row r="799">
          <cell r="A799">
            <v>891</v>
          </cell>
          <cell r="B799">
            <v>-1</v>
          </cell>
          <cell r="C799">
            <v>0</v>
          </cell>
          <cell r="D799" t="str">
            <v>Unknown</v>
          </cell>
          <cell r="E799" t="str">
            <v>Bed Day</v>
          </cell>
          <cell r="F799">
            <v>0</v>
          </cell>
          <cell r="G799">
            <v>0</v>
          </cell>
          <cell r="H799">
            <v>0</v>
          </cell>
          <cell r="I799">
            <v>0</v>
          </cell>
          <cell r="J799">
            <v>0</v>
          </cell>
          <cell r="K799">
            <v>0</v>
          </cell>
          <cell r="L799">
            <v>0</v>
          </cell>
          <cell r="M799">
            <v>0</v>
          </cell>
          <cell r="N799">
            <v>0</v>
          </cell>
          <cell r="O799">
            <v>0</v>
          </cell>
          <cell r="P799">
            <v>0</v>
          </cell>
          <cell r="Q799">
            <v>0</v>
          </cell>
          <cell r="R799">
            <v>10008</v>
          </cell>
          <cell r="S799">
            <v>0</v>
          </cell>
          <cell r="T799">
            <v>0</v>
          </cell>
          <cell r="U799">
            <v>0</v>
          </cell>
          <cell r="V799">
            <v>0</v>
          </cell>
          <cell r="W799">
            <v>0</v>
          </cell>
          <cell r="X799">
            <v>0</v>
          </cell>
          <cell r="Y799">
            <v>0</v>
          </cell>
          <cell r="Z799">
            <v>0</v>
          </cell>
          <cell r="AA799">
            <v>0</v>
          </cell>
          <cell r="AB799">
            <v>38231</v>
          </cell>
          <cell r="AC799">
            <v>38595</v>
          </cell>
        </row>
        <row r="800">
          <cell r="A800">
            <v>105</v>
          </cell>
          <cell r="B800">
            <v>-1</v>
          </cell>
          <cell r="C800">
            <v>30066</v>
          </cell>
          <cell r="D800" t="str">
            <v>Unknown</v>
          </cell>
          <cell r="E800" t="str">
            <v>BACH, RUSSELL MD</v>
          </cell>
          <cell r="F800">
            <v>0</v>
          </cell>
          <cell r="G800">
            <v>213.94184958381902</v>
          </cell>
          <cell r="H800">
            <v>39.998883617080665</v>
          </cell>
          <cell r="I800">
            <v>253.94073320089967</v>
          </cell>
          <cell r="J800">
            <v>0</v>
          </cell>
          <cell r="K800">
            <v>0</v>
          </cell>
          <cell r="L800">
            <v>0</v>
          </cell>
          <cell r="M800">
            <v>0</v>
          </cell>
          <cell r="N800">
            <v>0</v>
          </cell>
          <cell r="O800">
            <v>0</v>
          </cell>
          <cell r="P800">
            <v>0</v>
          </cell>
          <cell r="Q800">
            <v>0</v>
          </cell>
          <cell r="R800">
            <v>1.5</v>
          </cell>
          <cell r="S800">
            <v>0</v>
          </cell>
          <cell r="T800">
            <v>0</v>
          </cell>
          <cell r="U800">
            <v>0</v>
          </cell>
          <cell r="V800">
            <v>3.3294505918471211</v>
          </cell>
          <cell r="W800">
            <v>0</v>
          </cell>
          <cell r="X800">
            <v>0</v>
          </cell>
          <cell r="Y800">
            <v>0</v>
          </cell>
          <cell r="Z800">
            <v>0</v>
          </cell>
          <cell r="AA800">
            <v>0</v>
          </cell>
          <cell r="AB800">
            <v>38231</v>
          </cell>
          <cell r="AC800">
            <v>38595</v>
          </cell>
        </row>
        <row r="801">
          <cell r="A801">
            <v>105</v>
          </cell>
          <cell r="B801">
            <v>-1</v>
          </cell>
          <cell r="C801">
            <v>34567</v>
          </cell>
          <cell r="D801" t="str">
            <v>Unknown</v>
          </cell>
          <cell r="E801" t="str">
            <v>VAN NORMAN, JAMES MD</v>
          </cell>
          <cell r="F801">
            <v>0</v>
          </cell>
          <cell r="G801">
            <v>393.15413399857454</v>
          </cell>
          <cell r="H801">
            <v>65.866357804704208</v>
          </cell>
          <cell r="I801">
            <v>459.02049180327873</v>
          </cell>
          <cell r="J801">
            <v>0</v>
          </cell>
          <cell r="K801">
            <v>0</v>
          </cell>
          <cell r="L801">
            <v>0</v>
          </cell>
          <cell r="M801">
            <v>0</v>
          </cell>
          <cell r="N801">
            <v>0</v>
          </cell>
          <cell r="O801">
            <v>0</v>
          </cell>
          <cell r="P801">
            <v>0</v>
          </cell>
          <cell r="Q801">
            <v>0</v>
          </cell>
          <cell r="R801">
            <v>1.25</v>
          </cell>
          <cell r="S801">
            <v>0</v>
          </cell>
          <cell r="T801">
            <v>0</v>
          </cell>
          <cell r="U801">
            <v>0</v>
          </cell>
          <cell r="V801">
            <v>5.0962152530292233</v>
          </cell>
          <cell r="W801">
            <v>0</v>
          </cell>
          <cell r="X801">
            <v>0</v>
          </cell>
          <cell r="Y801">
            <v>0</v>
          </cell>
          <cell r="Z801">
            <v>0</v>
          </cell>
          <cell r="AA801">
            <v>0</v>
          </cell>
          <cell r="AB801">
            <v>38231</v>
          </cell>
          <cell r="AC801">
            <v>38595</v>
          </cell>
        </row>
        <row r="802">
          <cell r="A802">
            <v>222</v>
          </cell>
          <cell r="B802">
            <v>5633</v>
          </cell>
          <cell r="C802">
            <v>32419</v>
          </cell>
          <cell r="D802" t="str">
            <v>COPSD</v>
          </cell>
          <cell r="E802" t="str">
            <v>TRAIL, CATALINA</v>
          </cell>
          <cell r="F802">
            <v>1</v>
          </cell>
          <cell r="G802">
            <v>33639.230000000003</v>
          </cell>
          <cell r="H802">
            <v>11432.07</v>
          </cell>
          <cell r="I802">
            <v>45071.3</v>
          </cell>
          <cell r="J802">
            <v>0</v>
          </cell>
          <cell r="K802">
            <v>0</v>
          </cell>
          <cell r="L802">
            <v>0</v>
          </cell>
          <cell r="M802">
            <v>0</v>
          </cell>
          <cell r="N802">
            <v>0</v>
          </cell>
          <cell r="O802">
            <v>0</v>
          </cell>
          <cell r="P802">
            <v>0</v>
          </cell>
          <cell r="R802">
            <v>1381</v>
          </cell>
          <cell r="S802">
            <v>0</v>
          </cell>
          <cell r="T802">
            <v>0</v>
          </cell>
          <cell r="U802">
            <v>0</v>
          </cell>
          <cell r="V802">
            <v>2097.0007999999998</v>
          </cell>
          <cell r="X802">
            <v>0</v>
          </cell>
          <cell r="Y802">
            <v>0</v>
          </cell>
          <cell r="Z802">
            <v>0</v>
          </cell>
          <cell r="AA802">
            <v>0</v>
          </cell>
          <cell r="AB802">
            <v>38231</v>
          </cell>
          <cell r="AC802">
            <v>38595</v>
          </cell>
        </row>
        <row r="803">
          <cell r="A803">
            <v>222</v>
          </cell>
          <cell r="B803">
            <v>-1</v>
          </cell>
          <cell r="C803">
            <v>680609</v>
          </cell>
          <cell r="D803" t="str">
            <v>Unknown</v>
          </cell>
          <cell r="E803" t="str">
            <v>HERR, ROSE (INTERN)</v>
          </cell>
          <cell r="F803">
            <v>0</v>
          </cell>
          <cell r="G803">
            <v>0</v>
          </cell>
          <cell r="H803">
            <v>0</v>
          </cell>
          <cell r="I803">
            <v>0</v>
          </cell>
          <cell r="J803">
            <v>0</v>
          </cell>
          <cell r="K803">
            <v>0</v>
          </cell>
          <cell r="L803">
            <v>0</v>
          </cell>
          <cell r="M803">
            <v>0</v>
          </cell>
          <cell r="N803">
            <v>0</v>
          </cell>
          <cell r="O803">
            <v>0</v>
          </cell>
          <cell r="P803">
            <v>0</v>
          </cell>
          <cell r="Q803">
            <v>0</v>
          </cell>
          <cell r="R803">
            <v>18</v>
          </cell>
          <cell r="S803">
            <v>0</v>
          </cell>
          <cell r="T803">
            <v>0</v>
          </cell>
          <cell r="U803">
            <v>0</v>
          </cell>
          <cell r="V803">
            <v>0</v>
          </cell>
          <cell r="W803">
            <v>0</v>
          </cell>
          <cell r="X803">
            <v>0</v>
          </cell>
          <cell r="Y803">
            <v>0</v>
          </cell>
          <cell r="Z803">
            <v>0</v>
          </cell>
          <cell r="AA803">
            <v>0</v>
          </cell>
          <cell r="AB803">
            <v>38231</v>
          </cell>
          <cell r="AC803">
            <v>38595</v>
          </cell>
        </row>
        <row r="804">
          <cell r="A804">
            <v>222</v>
          </cell>
          <cell r="B804">
            <v>9173</v>
          </cell>
          <cell r="C804">
            <v>33863</v>
          </cell>
          <cell r="D804" t="str">
            <v>RELIEF CASEWORKER</v>
          </cell>
          <cell r="E804" t="str">
            <v>MCQUADE, MAC ENROE</v>
          </cell>
          <cell r="F804">
            <v>1</v>
          </cell>
          <cell r="G804">
            <v>1178.83</v>
          </cell>
          <cell r="H804">
            <v>114.82</v>
          </cell>
          <cell r="I804">
            <v>1293.6500000000001</v>
          </cell>
          <cell r="J804">
            <v>0</v>
          </cell>
          <cell r="K804">
            <v>0</v>
          </cell>
          <cell r="L804">
            <v>0</v>
          </cell>
          <cell r="M804">
            <v>0</v>
          </cell>
          <cell r="N804">
            <v>0</v>
          </cell>
          <cell r="O804">
            <v>0</v>
          </cell>
          <cell r="P804">
            <v>0</v>
          </cell>
          <cell r="R804">
            <v>6</v>
          </cell>
          <cell r="S804">
            <v>0</v>
          </cell>
          <cell r="T804">
            <v>0</v>
          </cell>
          <cell r="U804">
            <v>0</v>
          </cell>
          <cell r="V804">
            <v>89</v>
          </cell>
          <cell r="X804">
            <v>0</v>
          </cell>
          <cell r="Y804">
            <v>0</v>
          </cell>
          <cell r="Z804">
            <v>0</v>
          </cell>
          <cell r="AA804">
            <v>0</v>
          </cell>
          <cell r="AB804">
            <v>38231</v>
          </cell>
          <cell r="AC804">
            <v>38595</v>
          </cell>
        </row>
        <row r="805">
          <cell r="A805">
            <v>222</v>
          </cell>
          <cell r="B805">
            <v>5852</v>
          </cell>
          <cell r="C805">
            <v>33788</v>
          </cell>
          <cell r="D805" t="str">
            <v>CASEWORKER II</v>
          </cell>
          <cell r="E805" t="str">
            <v>WILSON, LAURA M</v>
          </cell>
          <cell r="F805">
            <v>1</v>
          </cell>
          <cell r="G805">
            <v>20464.38</v>
          </cell>
          <cell r="H805">
            <v>3510.86</v>
          </cell>
          <cell r="I805">
            <v>23975.24</v>
          </cell>
          <cell r="J805">
            <v>0</v>
          </cell>
          <cell r="K805">
            <v>0</v>
          </cell>
          <cell r="L805">
            <v>0</v>
          </cell>
          <cell r="M805">
            <v>0</v>
          </cell>
          <cell r="N805">
            <v>0</v>
          </cell>
          <cell r="O805">
            <v>0</v>
          </cell>
          <cell r="P805">
            <v>0</v>
          </cell>
          <cell r="R805">
            <v>677.25</v>
          </cell>
          <cell r="S805">
            <v>0</v>
          </cell>
          <cell r="T805">
            <v>0</v>
          </cell>
          <cell r="U805">
            <v>0</v>
          </cell>
          <cell r="V805">
            <v>1426.6671999999999</v>
          </cell>
          <cell r="X805">
            <v>0</v>
          </cell>
          <cell r="Y805">
            <v>0</v>
          </cell>
          <cell r="Z805">
            <v>0</v>
          </cell>
          <cell r="AA805">
            <v>0</v>
          </cell>
          <cell r="AB805">
            <v>38231</v>
          </cell>
          <cell r="AC805">
            <v>38595</v>
          </cell>
        </row>
        <row r="806">
          <cell r="A806">
            <v>222</v>
          </cell>
          <cell r="B806">
            <v>9368</v>
          </cell>
          <cell r="C806">
            <v>33735</v>
          </cell>
          <cell r="D806" t="str">
            <v>RELIEF CASEWORKER</v>
          </cell>
          <cell r="E806" t="str">
            <v>HERR, ROSE M</v>
          </cell>
          <cell r="F806">
            <v>0.6</v>
          </cell>
          <cell r="G806">
            <v>3374.81</v>
          </cell>
          <cell r="H806">
            <v>348.29</v>
          </cell>
          <cell r="I806">
            <v>3723.1</v>
          </cell>
          <cell r="J806">
            <v>0</v>
          </cell>
          <cell r="K806">
            <v>0</v>
          </cell>
          <cell r="L806">
            <v>0</v>
          </cell>
          <cell r="M806">
            <v>0</v>
          </cell>
          <cell r="N806">
            <v>0</v>
          </cell>
          <cell r="O806">
            <v>0</v>
          </cell>
          <cell r="P806">
            <v>0</v>
          </cell>
          <cell r="R806">
            <v>0</v>
          </cell>
          <cell r="S806">
            <v>0</v>
          </cell>
          <cell r="T806">
            <v>0</v>
          </cell>
          <cell r="U806">
            <v>0</v>
          </cell>
          <cell r="V806">
            <v>312</v>
          </cell>
          <cell r="X806">
            <v>0</v>
          </cell>
          <cell r="Y806">
            <v>0</v>
          </cell>
          <cell r="Z806">
            <v>0</v>
          </cell>
          <cell r="AA806">
            <v>0</v>
          </cell>
          <cell r="AB806">
            <v>38231</v>
          </cell>
          <cell r="AC806">
            <v>38595</v>
          </cell>
        </row>
        <row r="807">
          <cell r="A807">
            <v>222</v>
          </cell>
          <cell r="B807">
            <v>5852</v>
          </cell>
          <cell r="C807">
            <v>33735</v>
          </cell>
          <cell r="D807" t="str">
            <v>CASEWORKER II</v>
          </cell>
          <cell r="E807" t="str">
            <v>HERR, ROSE M</v>
          </cell>
          <cell r="F807">
            <v>1</v>
          </cell>
          <cell r="G807">
            <v>1546.59</v>
          </cell>
          <cell r="H807">
            <v>150.80000000000001</v>
          </cell>
          <cell r="I807">
            <v>1697.39</v>
          </cell>
          <cell r="J807">
            <v>0</v>
          </cell>
          <cell r="K807">
            <v>0</v>
          </cell>
          <cell r="L807">
            <v>0</v>
          </cell>
          <cell r="M807">
            <v>0</v>
          </cell>
          <cell r="N807">
            <v>0</v>
          </cell>
          <cell r="O807">
            <v>0</v>
          </cell>
          <cell r="P807">
            <v>0</v>
          </cell>
          <cell r="R807">
            <v>229.5</v>
          </cell>
          <cell r="S807">
            <v>0</v>
          </cell>
          <cell r="T807">
            <v>0</v>
          </cell>
          <cell r="U807">
            <v>0</v>
          </cell>
          <cell r="V807">
            <v>107.5</v>
          </cell>
          <cell r="X807">
            <v>0</v>
          </cell>
          <cell r="Y807">
            <v>0</v>
          </cell>
          <cell r="Z807">
            <v>0</v>
          </cell>
          <cell r="AA807">
            <v>0</v>
          </cell>
          <cell r="AB807">
            <v>38231</v>
          </cell>
          <cell r="AC807">
            <v>38595</v>
          </cell>
        </row>
        <row r="808">
          <cell r="A808">
            <v>222</v>
          </cell>
          <cell r="B808">
            <v>6270</v>
          </cell>
          <cell r="C808">
            <v>33669</v>
          </cell>
          <cell r="D808" t="str">
            <v>PSYCHIATRIST III</v>
          </cell>
          <cell r="E808" t="str">
            <v>KHAN, GHULAM M</v>
          </cell>
          <cell r="F808">
            <v>0.05</v>
          </cell>
          <cell r="G808">
            <v>0</v>
          </cell>
          <cell r="H808">
            <v>0</v>
          </cell>
          <cell r="I808">
            <v>0</v>
          </cell>
          <cell r="J808">
            <v>0</v>
          </cell>
          <cell r="K808">
            <v>0</v>
          </cell>
          <cell r="L808">
            <v>0</v>
          </cell>
          <cell r="M808">
            <v>0</v>
          </cell>
          <cell r="N808">
            <v>0</v>
          </cell>
          <cell r="O808">
            <v>0</v>
          </cell>
          <cell r="P808">
            <v>0</v>
          </cell>
          <cell r="R808">
            <v>0</v>
          </cell>
          <cell r="S808">
            <v>0</v>
          </cell>
          <cell r="T808">
            <v>0</v>
          </cell>
          <cell r="U808">
            <v>0</v>
          </cell>
          <cell r="V808">
            <v>0</v>
          </cell>
          <cell r="X808">
            <v>0</v>
          </cell>
          <cell r="Y808">
            <v>0</v>
          </cell>
          <cell r="Z808">
            <v>0</v>
          </cell>
          <cell r="AA808">
            <v>0</v>
          </cell>
          <cell r="AB808">
            <v>38231</v>
          </cell>
          <cell r="AC808">
            <v>38595</v>
          </cell>
        </row>
        <row r="809">
          <cell r="A809">
            <v>222</v>
          </cell>
          <cell r="B809">
            <v>1209</v>
          </cell>
          <cell r="C809">
            <v>33609</v>
          </cell>
          <cell r="D809" t="str">
            <v>CASEWORKER I</v>
          </cell>
          <cell r="E809" t="str">
            <v>BENFORD, JULIA B</v>
          </cell>
          <cell r="F809">
            <v>0.15</v>
          </cell>
          <cell r="G809">
            <v>0</v>
          </cell>
          <cell r="H809">
            <v>0</v>
          </cell>
          <cell r="I809">
            <v>0</v>
          </cell>
          <cell r="J809">
            <v>0</v>
          </cell>
          <cell r="K809">
            <v>0</v>
          </cell>
          <cell r="L809">
            <v>0</v>
          </cell>
          <cell r="M809">
            <v>0</v>
          </cell>
          <cell r="N809">
            <v>0</v>
          </cell>
          <cell r="O809">
            <v>0</v>
          </cell>
          <cell r="P809">
            <v>0</v>
          </cell>
          <cell r="R809">
            <v>0</v>
          </cell>
          <cell r="S809">
            <v>0</v>
          </cell>
          <cell r="T809">
            <v>0</v>
          </cell>
          <cell r="U809">
            <v>0</v>
          </cell>
          <cell r="V809">
            <v>0</v>
          </cell>
          <cell r="X809">
            <v>0</v>
          </cell>
          <cell r="Y809">
            <v>0</v>
          </cell>
          <cell r="Z809">
            <v>0</v>
          </cell>
          <cell r="AA809">
            <v>0</v>
          </cell>
          <cell r="AB809">
            <v>38231</v>
          </cell>
          <cell r="AC809">
            <v>38595</v>
          </cell>
        </row>
        <row r="810">
          <cell r="A810">
            <v>222</v>
          </cell>
          <cell r="B810">
            <v>9368</v>
          </cell>
          <cell r="C810">
            <v>33582</v>
          </cell>
          <cell r="D810" t="str">
            <v>RELIEF CASEWORKER</v>
          </cell>
          <cell r="E810" t="str">
            <v>OTEMS, IDA</v>
          </cell>
          <cell r="F810">
            <v>0.6</v>
          </cell>
          <cell r="G810">
            <v>4975.6499999999996</v>
          </cell>
          <cell r="H810">
            <v>766.08</v>
          </cell>
          <cell r="I810">
            <v>5741.73</v>
          </cell>
          <cell r="J810">
            <v>0</v>
          </cell>
          <cell r="K810">
            <v>0</v>
          </cell>
          <cell r="L810">
            <v>0</v>
          </cell>
          <cell r="M810">
            <v>0</v>
          </cell>
          <cell r="N810">
            <v>0</v>
          </cell>
          <cell r="O810">
            <v>0</v>
          </cell>
          <cell r="P810">
            <v>0</v>
          </cell>
          <cell r="R810">
            <v>354</v>
          </cell>
          <cell r="S810">
            <v>0</v>
          </cell>
          <cell r="T810">
            <v>0</v>
          </cell>
          <cell r="U810">
            <v>0</v>
          </cell>
          <cell r="V810">
            <v>460</v>
          </cell>
          <cell r="X810">
            <v>0</v>
          </cell>
          <cell r="Y810">
            <v>0</v>
          </cell>
          <cell r="Z810">
            <v>0</v>
          </cell>
          <cell r="AA810">
            <v>0</v>
          </cell>
          <cell r="AB810">
            <v>38231</v>
          </cell>
          <cell r="AC810">
            <v>38595</v>
          </cell>
        </row>
        <row r="811">
          <cell r="A811">
            <v>222</v>
          </cell>
          <cell r="B811">
            <v>9907</v>
          </cell>
          <cell r="C811">
            <v>32449</v>
          </cell>
          <cell r="D811" t="str">
            <v>RELIEF NURSE</v>
          </cell>
          <cell r="E811" t="str">
            <v>MAULDING, NICHOLAS</v>
          </cell>
          <cell r="F811">
            <v>1</v>
          </cell>
          <cell r="G811">
            <v>725.03</v>
          </cell>
          <cell r="H811">
            <v>146.33000000000001</v>
          </cell>
          <cell r="I811">
            <v>871.36</v>
          </cell>
          <cell r="J811">
            <v>0</v>
          </cell>
          <cell r="K811">
            <v>0</v>
          </cell>
          <cell r="L811">
            <v>0</v>
          </cell>
          <cell r="M811">
            <v>0</v>
          </cell>
          <cell r="N811">
            <v>0</v>
          </cell>
          <cell r="O811">
            <v>0</v>
          </cell>
          <cell r="P811">
            <v>0</v>
          </cell>
          <cell r="R811">
            <v>0</v>
          </cell>
          <cell r="S811">
            <v>0</v>
          </cell>
          <cell r="T811">
            <v>0</v>
          </cell>
          <cell r="U811">
            <v>0</v>
          </cell>
          <cell r="V811">
            <v>29</v>
          </cell>
          <cell r="X811">
            <v>0</v>
          </cell>
          <cell r="Y811">
            <v>0</v>
          </cell>
          <cell r="Z811">
            <v>0</v>
          </cell>
          <cell r="AA811">
            <v>0</v>
          </cell>
          <cell r="AB811">
            <v>38231</v>
          </cell>
          <cell r="AC811">
            <v>38595</v>
          </cell>
        </row>
        <row r="812">
          <cell r="A812">
            <v>222</v>
          </cell>
          <cell r="B812">
            <v>6303</v>
          </cell>
          <cell r="C812">
            <v>5924</v>
          </cell>
          <cell r="D812" t="str">
            <v>COPSD</v>
          </cell>
          <cell r="E812" t="str">
            <v>FREEMAN, JOHN WESLEY</v>
          </cell>
          <cell r="F812">
            <v>1</v>
          </cell>
          <cell r="G812">
            <v>26074.62</v>
          </cell>
          <cell r="H812">
            <v>5987.79</v>
          </cell>
          <cell r="I812">
            <v>32062.41</v>
          </cell>
          <cell r="J812">
            <v>0</v>
          </cell>
          <cell r="K812">
            <v>0</v>
          </cell>
          <cell r="L812">
            <v>0</v>
          </cell>
          <cell r="M812">
            <v>0</v>
          </cell>
          <cell r="N812">
            <v>0</v>
          </cell>
          <cell r="O812">
            <v>0</v>
          </cell>
          <cell r="P812">
            <v>0</v>
          </cell>
          <cell r="R812">
            <v>1217.25</v>
          </cell>
          <cell r="S812">
            <v>0</v>
          </cell>
          <cell r="T812">
            <v>0</v>
          </cell>
          <cell r="U812">
            <v>0</v>
          </cell>
          <cell r="V812">
            <v>1718.9401</v>
          </cell>
          <cell r="X812">
            <v>0</v>
          </cell>
          <cell r="Y812">
            <v>0</v>
          </cell>
          <cell r="Z812">
            <v>0</v>
          </cell>
          <cell r="AA812">
            <v>0</v>
          </cell>
          <cell r="AB812">
            <v>38231</v>
          </cell>
          <cell r="AC812">
            <v>38595</v>
          </cell>
        </row>
        <row r="813">
          <cell r="A813">
            <v>222</v>
          </cell>
          <cell r="B813">
            <v>-1</v>
          </cell>
          <cell r="C813">
            <v>33224</v>
          </cell>
          <cell r="D813" t="str">
            <v>Unknown</v>
          </cell>
          <cell r="E813" t="str">
            <v>METCALFE, RICHARD</v>
          </cell>
          <cell r="F813">
            <v>0</v>
          </cell>
          <cell r="G813">
            <v>72.130440168482565</v>
          </cell>
          <cell r="H813">
            <v>16.897046892242653</v>
          </cell>
          <cell r="I813">
            <v>89.027487060725221</v>
          </cell>
          <cell r="J813">
            <v>0</v>
          </cell>
          <cell r="K813">
            <v>0</v>
          </cell>
          <cell r="L813">
            <v>0</v>
          </cell>
          <cell r="M813">
            <v>0</v>
          </cell>
          <cell r="N813">
            <v>0</v>
          </cell>
          <cell r="O813">
            <v>0</v>
          </cell>
          <cell r="P813">
            <v>0</v>
          </cell>
          <cell r="Q813">
            <v>0</v>
          </cell>
          <cell r="R813">
            <v>2.2599999999999998</v>
          </cell>
          <cell r="S813">
            <v>0</v>
          </cell>
          <cell r="T813">
            <v>0</v>
          </cell>
          <cell r="U813">
            <v>0</v>
          </cell>
          <cell r="V813">
            <v>3.6531511276208826</v>
          </cell>
          <cell r="W813">
            <v>0</v>
          </cell>
          <cell r="X813">
            <v>0</v>
          </cell>
          <cell r="Y813">
            <v>0</v>
          </cell>
          <cell r="Z813">
            <v>0</v>
          </cell>
          <cell r="AA813">
            <v>0</v>
          </cell>
          <cell r="AB813">
            <v>38231</v>
          </cell>
          <cell r="AC813">
            <v>38595</v>
          </cell>
        </row>
        <row r="814">
          <cell r="A814">
            <v>222</v>
          </cell>
          <cell r="B814">
            <v>5632</v>
          </cell>
          <cell r="C814">
            <v>32167</v>
          </cell>
          <cell r="D814" t="str">
            <v>COPSD</v>
          </cell>
          <cell r="E814" t="str">
            <v>MITCHELL, DOUGLAS</v>
          </cell>
          <cell r="F814">
            <v>1</v>
          </cell>
          <cell r="G814">
            <v>32517.93</v>
          </cell>
          <cell r="H814">
            <v>9310.9</v>
          </cell>
          <cell r="I814">
            <v>41828.83</v>
          </cell>
          <cell r="J814">
            <v>0</v>
          </cell>
          <cell r="K814">
            <v>0</v>
          </cell>
          <cell r="L814">
            <v>0</v>
          </cell>
          <cell r="M814">
            <v>0</v>
          </cell>
          <cell r="N814">
            <v>0</v>
          </cell>
          <cell r="O814">
            <v>0</v>
          </cell>
          <cell r="P814">
            <v>0</v>
          </cell>
          <cell r="R814">
            <v>1289.8699999999999</v>
          </cell>
          <cell r="S814">
            <v>0</v>
          </cell>
          <cell r="T814">
            <v>0</v>
          </cell>
          <cell r="U814">
            <v>0</v>
          </cell>
          <cell r="V814">
            <v>2080.0007999999998</v>
          </cell>
          <cell r="X814">
            <v>0</v>
          </cell>
          <cell r="Y814">
            <v>0</v>
          </cell>
          <cell r="Z814">
            <v>0</v>
          </cell>
          <cell r="AA814">
            <v>0</v>
          </cell>
          <cell r="AB814">
            <v>38231</v>
          </cell>
          <cell r="AC814">
            <v>38595</v>
          </cell>
        </row>
        <row r="815">
          <cell r="A815">
            <v>222</v>
          </cell>
          <cell r="B815">
            <v>9368</v>
          </cell>
          <cell r="C815">
            <v>31440</v>
          </cell>
          <cell r="D815" t="str">
            <v>RELIEF CASEWORKER</v>
          </cell>
          <cell r="E815" t="str">
            <v>MARTINO, FLORESTELA NINA</v>
          </cell>
          <cell r="F815">
            <v>0.6</v>
          </cell>
          <cell r="G815">
            <v>0.09</v>
          </cell>
          <cell r="H815">
            <v>0.02</v>
          </cell>
          <cell r="I815">
            <v>0.11</v>
          </cell>
          <cell r="J815">
            <v>0</v>
          </cell>
          <cell r="K815">
            <v>0</v>
          </cell>
          <cell r="L815">
            <v>0</v>
          </cell>
          <cell r="M815">
            <v>0</v>
          </cell>
          <cell r="N815">
            <v>0</v>
          </cell>
          <cell r="O815">
            <v>0</v>
          </cell>
          <cell r="P815">
            <v>0</v>
          </cell>
          <cell r="R815">
            <v>0</v>
          </cell>
          <cell r="S815">
            <v>0</v>
          </cell>
          <cell r="T815">
            <v>0</v>
          </cell>
          <cell r="U815">
            <v>0</v>
          </cell>
          <cell r="V815">
            <v>8.6E-3</v>
          </cell>
          <cell r="X815">
            <v>0</v>
          </cell>
          <cell r="Y815">
            <v>0</v>
          </cell>
          <cell r="Z815">
            <v>0</v>
          </cell>
          <cell r="AA815">
            <v>0</v>
          </cell>
          <cell r="AB815">
            <v>38231</v>
          </cell>
          <cell r="AC815">
            <v>38595</v>
          </cell>
        </row>
        <row r="816">
          <cell r="A816">
            <v>222</v>
          </cell>
          <cell r="B816">
            <v>5852</v>
          </cell>
          <cell r="C816">
            <v>31440</v>
          </cell>
          <cell r="D816" t="str">
            <v>CASEWORKER II</v>
          </cell>
          <cell r="E816" t="str">
            <v>MARTINO, FLORESTELA NINA</v>
          </cell>
          <cell r="F816">
            <v>1</v>
          </cell>
          <cell r="G816">
            <v>14671.36</v>
          </cell>
          <cell r="H816">
            <v>5305.32</v>
          </cell>
          <cell r="I816">
            <v>19976.68</v>
          </cell>
          <cell r="J816">
            <v>0</v>
          </cell>
          <cell r="K816">
            <v>0</v>
          </cell>
          <cell r="L816">
            <v>0</v>
          </cell>
          <cell r="M816">
            <v>0</v>
          </cell>
          <cell r="N816">
            <v>0</v>
          </cell>
          <cell r="O816">
            <v>0</v>
          </cell>
          <cell r="P816">
            <v>0</v>
          </cell>
          <cell r="R816">
            <v>474.5</v>
          </cell>
          <cell r="S816">
            <v>0</v>
          </cell>
          <cell r="T816">
            <v>0</v>
          </cell>
          <cell r="U816">
            <v>0</v>
          </cell>
          <cell r="V816">
            <v>1192.5302999999999</v>
          </cell>
          <cell r="X816">
            <v>0</v>
          </cell>
          <cell r="Y816">
            <v>0</v>
          </cell>
          <cell r="Z816">
            <v>0</v>
          </cell>
          <cell r="AA816">
            <v>0</v>
          </cell>
          <cell r="AB816">
            <v>38231</v>
          </cell>
          <cell r="AC816">
            <v>38595</v>
          </cell>
        </row>
        <row r="817">
          <cell r="A817">
            <v>222</v>
          </cell>
          <cell r="B817">
            <v>9368</v>
          </cell>
          <cell r="C817">
            <v>30414</v>
          </cell>
          <cell r="D817" t="str">
            <v>RELIEF CASEWORKER</v>
          </cell>
          <cell r="E817" t="str">
            <v>TROUTNER, MARJORIE L</v>
          </cell>
          <cell r="F817">
            <v>0.6</v>
          </cell>
          <cell r="G817">
            <v>2022.73</v>
          </cell>
          <cell r="H817">
            <v>288.22000000000003</v>
          </cell>
          <cell r="I817">
            <v>2310.9499999999998</v>
          </cell>
          <cell r="J817">
            <v>0</v>
          </cell>
          <cell r="K817">
            <v>0</v>
          </cell>
          <cell r="L817">
            <v>0</v>
          </cell>
          <cell r="M817">
            <v>0</v>
          </cell>
          <cell r="N817">
            <v>0</v>
          </cell>
          <cell r="O817">
            <v>0</v>
          </cell>
          <cell r="P817">
            <v>0</v>
          </cell>
          <cell r="R817">
            <v>0</v>
          </cell>
          <cell r="S817">
            <v>0</v>
          </cell>
          <cell r="T817">
            <v>0</v>
          </cell>
          <cell r="U817">
            <v>0</v>
          </cell>
          <cell r="V817">
            <v>187</v>
          </cell>
          <cell r="X817">
            <v>0</v>
          </cell>
          <cell r="Y817">
            <v>0</v>
          </cell>
          <cell r="Z817">
            <v>0</v>
          </cell>
          <cell r="AA817">
            <v>0</v>
          </cell>
          <cell r="AB817">
            <v>38231</v>
          </cell>
          <cell r="AC817">
            <v>38595</v>
          </cell>
        </row>
        <row r="818">
          <cell r="A818">
            <v>222</v>
          </cell>
          <cell r="B818">
            <v>6131</v>
          </cell>
          <cell r="C818">
            <v>30414</v>
          </cell>
          <cell r="D818" t="str">
            <v>CASEWORKER II</v>
          </cell>
          <cell r="E818" t="str">
            <v>TROUTNER, MARJORIE L</v>
          </cell>
          <cell r="F818">
            <v>1</v>
          </cell>
          <cell r="G818">
            <v>11174.169983361064</v>
          </cell>
          <cell r="H818">
            <v>2590.4965058236271</v>
          </cell>
          <cell r="I818">
            <v>13764.66648918469</v>
          </cell>
          <cell r="J818">
            <v>0</v>
          </cell>
          <cell r="K818">
            <v>0</v>
          </cell>
          <cell r="L818">
            <v>0</v>
          </cell>
          <cell r="M818">
            <v>0</v>
          </cell>
          <cell r="N818">
            <v>0</v>
          </cell>
          <cell r="O818">
            <v>0</v>
          </cell>
          <cell r="P818">
            <v>0</v>
          </cell>
          <cell r="R818">
            <v>414</v>
          </cell>
          <cell r="S818">
            <v>0</v>
          </cell>
          <cell r="T818">
            <v>0</v>
          </cell>
          <cell r="U818">
            <v>0</v>
          </cell>
          <cell r="V818">
            <v>848.37348419301168</v>
          </cell>
          <cell r="X818">
            <v>0</v>
          </cell>
          <cell r="Y818">
            <v>0</v>
          </cell>
          <cell r="Z818">
            <v>0</v>
          </cell>
          <cell r="AA818">
            <v>0</v>
          </cell>
          <cell r="AB818">
            <v>38231</v>
          </cell>
          <cell r="AC818">
            <v>38595</v>
          </cell>
        </row>
        <row r="819">
          <cell r="A819">
            <v>222</v>
          </cell>
          <cell r="B819">
            <v>5823</v>
          </cell>
          <cell r="C819">
            <v>25747</v>
          </cell>
          <cell r="D819" t="str">
            <v>SUPR CASEWORKER II</v>
          </cell>
          <cell r="E819" t="str">
            <v>KLAUBER, KEVIN P.</v>
          </cell>
          <cell r="F819">
            <v>1</v>
          </cell>
          <cell r="G819">
            <v>17008.107013907502</v>
          </cell>
          <cell r="H819">
            <v>4692.3741906887244</v>
          </cell>
          <cell r="I819">
            <v>21700.481204596224</v>
          </cell>
          <cell r="J819">
            <v>0</v>
          </cell>
          <cell r="K819">
            <v>0</v>
          </cell>
          <cell r="L819">
            <v>0</v>
          </cell>
          <cell r="M819">
            <v>0</v>
          </cell>
          <cell r="N819">
            <v>0</v>
          </cell>
          <cell r="O819">
            <v>0</v>
          </cell>
          <cell r="P819">
            <v>0</v>
          </cell>
          <cell r="R819">
            <v>1047</v>
          </cell>
          <cell r="S819">
            <v>0</v>
          </cell>
          <cell r="T819">
            <v>0</v>
          </cell>
          <cell r="U819">
            <v>0</v>
          </cell>
          <cell r="V819">
            <v>1047</v>
          </cell>
          <cell r="X819">
            <v>0</v>
          </cell>
          <cell r="Y819">
            <v>0</v>
          </cell>
          <cell r="Z819">
            <v>0</v>
          </cell>
          <cell r="AA819">
            <v>0</v>
          </cell>
          <cell r="AB819">
            <v>38231</v>
          </cell>
          <cell r="AC819">
            <v>38595</v>
          </cell>
        </row>
        <row r="820">
          <cell r="A820">
            <v>222</v>
          </cell>
          <cell r="B820">
            <v>5851</v>
          </cell>
          <cell r="C820">
            <v>7692</v>
          </cell>
          <cell r="D820" t="str">
            <v>THERAPIST LPHA</v>
          </cell>
          <cell r="E820" t="str">
            <v>MILLER, CAROLYN</v>
          </cell>
          <cell r="F820">
            <v>0.8</v>
          </cell>
          <cell r="G820">
            <v>25560.6</v>
          </cell>
          <cell r="H820">
            <v>8616.07</v>
          </cell>
          <cell r="I820">
            <v>34176.67</v>
          </cell>
          <cell r="J820">
            <v>0</v>
          </cell>
          <cell r="K820">
            <v>0</v>
          </cell>
          <cell r="L820">
            <v>0</v>
          </cell>
          <cell r="M820">
            <v>0</v>
          </cell>
          <cell r="N820">
            <v>0</v>
          </cell>
          <cell r="O820">
            <v>0</v>
          </cell>
          <cell r="P820">
            <v>0</v>
          </cell>
          <cell r="R820">
            <v>907.25</v>
          </cell>
          <cell r="S820">
            <v>0</v>
          </cell>
          <cell r="T820">
            <v>0</v>
          </cell>
          <cell r="U820">
            <v>0</v>
          </cell>
          <cell r="V820">
            <v>1697.3326</v>
          </cell>
          <cell r="X820">
            <v>0</v>
          </cell>
          <cell r="Y820">
            <v>0</v>
          </cell>
          <cell r="Z820">
            <v>0</v>
          </cell>
          <cell r="AA820">
            <v>0</v>
          </cell>
          <cell r="AB820">
            <v>38231</v>
          </cell>
          <cell r="AC820">
            <v>38595</v>
          </cell>
        </row>
        <row r="821">
          <cell r="A821">
            <v>222</v>
          </cell>
          <cell r="B821">
            <v>9368</v>
          </cell>
          <cell r="C821">
            <v>5924</v>
          </cell>
          <cell r="D821" t="str">
            <v>RELIEF CASEWORKER</v>
          </cell>
          <cell r="E821" t="str">
            <v>FREEMAN, JOHN WESLEY</v>
          </cell>
          <cell r="F821">
            <v>0.6</v>
          </cell>
          <cell r="G821">
            <v>5675.34</v>
          </cell>
          <cell r="H821">
            <v>709.71</v>
          </cell>
          <cell r="I821">
            <v>6385.05</v>
          </cell>
          <cell r="J821">
            <v>0</v>
          </cell>
          <cell r="K821">
            <v>0</v>
          </cell>
          <cell r="L821">
            <v>0</v>
          </cell>
          <cell r="M821">
            <v>0</v>
          </cell>
          <cell r="N821">
            <v>0</v>
          </cell>
          <cell r="O821">
            <v>0</v>
          </cell>
          <cell r="P821">
            <v>0</v>
          </cell>
          <cell r="R821">
            <v>0</v>
          </cell>
          <cell r="S821">
            <v>0</v>
          </cell>
          <cell r="T821">
            <v>0</v>
          </cell>
          <cell r="U821">
            <v>0</v>
          </cell>
          <cell r="V821">
            <v>489.5</v>
          </cell>
          <cell r="X821">
            <v>0</v>
          </cell>
          <cell r="Y821">
            <v>0</v>
          </cell>
          <cell r="Z821">
            <v>0</v>
          </cell>
          <cell r="AA821">
            <v>0</v>
          </cell>
          <cell r="AB821">
            <v>38231</v>
          </cell>
          <cell r="AC821">
            <v>38595</v>
          </cell>
        </row>
        <row r="822">
          <cell r="A822">
            <v>222</v>
          </cell>
          <cell r="B822">
            <v>5925</v>
          </cell>
          <cell r="C822">
            <v>33130</v>
          </cell>
          <cell r="D822" t="str">
            <v>COPSD</v>
          </cell>
          <cell r="E822" t="str">
            <v>ALLEN, CHANDRA</v>
          </cell>
          <cell r="F822">
            <v>1</v>
          </cell>
          <cell r="G822">
            <v>27802.62</v>
          </cell>
          <cell r="H822">
            <v>8836.3700000000008</v>
          </cell>
          <cell r="I822">
            <v>36638.99</v>
          </cell>
          <cell r="J822">
            <v>0</v>
          </cell>
          <cell r="K822">
            <v>0</v>
          </cell>
          <cell r="L822">
            <v>0</v>
          </cell>
          <cell r="M822">
            <v>0</v>
          </cell>
          <cell r="N822">
            <v>0</v>
          </cell>
          <cell r="O822">
            <v>0</v>
          </cell>
          <cell r="P822">
            <v>0</v>
          </cell>
          <cell r="R822">
            <v>909.81</v>
          </cell>
          <cell r="S822">
            <v>0</v>
          </cell>
          <cell r="T822">
            <v>0</v>
          </cell>
          <cell r="U822">
            <v>0</v>
          </cell>
          <cell r="V822">
            <v>2080.0007999999998</v>
          </cell>
          <cell r="X822">
            <v>0</v>
          </cell>
          <cell r="Y822">
            <v>0</v>
          </cell>
          <cell r="Z822">
            <v>0</v>
          </cell>
          <cell r="AA822">
            <v>0</v>
          </cell>
          <cell r="AB822">
            <v>38231</v>
          </cell>
          <cell r="AC822">
            <v>38595</v>
          </cell>
        </row>
        <row r="823">
          <cell r="A823">
            <v>222</v>
          </cell>
          <cell r="B823">
            <v>-1</v>
          </cell>
          <cell r="C823">
            <v>0</v>
          </cell>
          <cell r="D823" t="str">
            <v>Unknown</v>
          </cell>
          <cell r="E823" t="str">
            <v>Bed Day</v>
          </cell>
          <cell r="F823">
            <v>0</v>
          </cell>
          <cell r="G823">
            <v>0</v>
          </cell>
          <cell r="H823">
            <v>0</v>
          </cell>
          <cell r="I823">
            <v>0</v>
          </cell>
          <cell r="J823">
            <v>0</v>
          </cell>
          <cell r="K823">
            <v>0</v>
          </cell>
          <cell r="L823">
            <v>0</v>
          </cell>
          <cell r="M823">
            <v>0</v>
          </cell>
          <cell r="N823">
            <v>0</v>
          </cell>
          <cell r="O823">
            <v>0</v>
          </cell>
          <cell r="P823">
            <v>0</v>
          </cell>
          <cell r="Q823">
            <v>0</v>
          </cell>
          <cell r="R823">
            <v>22944</v>
          </cell>
          <cell r="S823">
            <v>0</v>
          </cell>
          <cell r="T823">
            <v>0</v>
          </cell>
          <cell r="U823">
            <v>0</v>
          </cell>
          <cell r="V823">
            <v>0</v>
          </cell>
          <cell r="W823">
            <v>0</v>
          </cell>
          <cell r="X823">
            <v>0</v>
          </cell>
          <cell r="Y823">
            <v>0</v>
          </cell>
          <cell r="Z823">
            <v>0</v>
          </cell>
          <cell r="AA823">
            <v>0</v>
          </cell>
          <cell r="AB823">
            <v>38231</v>
          </cell>
          <cell r="AC823">
            <v>38595</v>
          </cell>
        </row>
        <row r="824">
          <cell r="A824">
            <v>222</v>
          </cell>
          <cell r="B824">
            <v>-1</v>
          </cell>
          <cell r="C824">
            <v>32391</v>
          </cell>
          <cell r="D824" t="str">
            <v>Unknown</v>
          </cell>
          <cell r="E824" t="str">
            <v>SHERO, CHARLENE MD</v>
          </cell>
          <cell r="F824">
            <v>0</v>
          </cell>
          <cell r="G824">
            <v>48.630401127233306</v>
          </cell>
          <cell r="H824">
            <v>8.9261379062237367</v>
          </cell>
          <cell r="I824">
            <v>57.556539033457042</v>
          </cell>
          <cell r="J824">
            <v>0</v>
          </cell>
          <cell r="K824">
            <v>0</v>
          </cell>
          <cell r="L824">
            <v>0</v>
          </cell>
          <cell r="M824">
            <v>0</v>
          </cell>
          <cell r="N824">
            <v>0</v>
          </cell>
          <cell r="O824">
            <v>0</v>
          </cell>
          <cell r="P824">
            <v>0</v>
          </cell>
          <cell r="Q824">
            <v>0</v>
          </cell>
          <cell r="R824">
            <v>0.33</v>
          </cell>
          <cell r="S824">
            <v>0</v>
          </cell>
          <cell r="T824">
            <v>0</v>
          </cell>
          <cell r="U824">
            <v>0</v>
          </cell>
          <cell r="V824">
            <v>0.8291963304952602</v>
          </cell>
          <cell r="W824">
            <v>0</v>
          </cell>
          <cell r="X824">
            <v>0</v>
          </cell>
          <cell r="Y824">
            <v>0</v>
          </cell>
          <cell r="Z824">
            <v>0</v>
          </cell>
          <cell r="AA824">
            <v>0</v>
          </cell>
          <cell r="AB824">
            <v>38231</v>
          </cell>
          <cell r="AC824">
            <v>38595</v>
          </cell>
        </row>
        <row r="825">
          <cell r="A825">
            <v>222</v>
          </cell>
          <cell r="B825">
            <v>-1</v>
          </cell>
          <cell r="C825">
            <v>33558</v>
          </cell>
          <cell r="D825" t="str">
            <v>Unknown</v>
          </cell>
          <cell r="E825" t="str">
            <v>KIFF, SHERRY</v>
          </cell>
          <cell r="F825">
            <v>0</v>
          </cell>
          <cell r="G825">
            <v>202.9474809348601</v>
          </cell>
          <cell r="H825">
            <v>56.90725400316559</v>
          </cell>
          <cell r="I825">
            <v>259.85473493802567</v>
          </cell>
          <cell r="J825">
            <v>0</v>
          </cell>
          <cell r="K825">
            <v>0</v>
          </cell>
          <cell r="L825">
            <v>0</v>
          </cell>
          <cell r="M825">
            <v>0</v>
          </cell>
          <cell r="N825">
            <v>0</v>
          </cell>
          <cell r="O825">
            <v>0</v>
          </cell>
          <cell r="P825">
            <v>0</v>
          </cell>
          <cell r="Q825">
            <v>0</v>
          </cell>
          <cell r="R825">
            <v>6</v>
          </cell>
          <cell r="S825">
            <v>0</v>
          </cell>
          <cell r="T825">
            <v>0</v>
          </cell>
          <cell r="U825">
            <v>0</v>
          </cell>
          <cell r="V825">
            <v>11.327976320171032</v>
          </cell>
          <cell r="W825">
            <v>0</v>
          </cell>
          <cell r="X825">
            <v>0</v>
          </cell>
          <cell r="Y825">
            <v>0</v>
          </cell>
          <cell r="Z825">
            <v>0</v>
          </cell>
          <cell r="AA825">
            <v>0</v>
          </cell>
          <cell r="AB825">
            <v>38231</v>
          </cell>
          <cell r="AC825">
            <v>38595</v>
          </cell>
        </row>
        <row r="826">
          <cell r="A826">
            <v>222</v>
          </cell>
          <cell r="B826">
            <v>-1</v>
          </cell>
          <cell r="C826">
            <v>33629</v>
          </cell>
          <cell r="D826" t="str">
            <v>Unknown</v>
          </cell>
          <cell r="E826" t="str">
            <v>CLEMONSSR, CHARLES F</v>
          </cell>
          <cell r="F826">
            <v>0</v>
          </cell>
          <cell r="G826">
            <v>59.205170805642993</v>
          </cell>
          <cell r="H826">
            <v>21.640477439664213</v>
          </cell>
          <cell r="I826">
            <v>80.845648245307203</v>
          </cell>
          <cell r="J826">
            <v>0</v>
          </cell>
          <cell r="K826">
            <v>0</v>
          </cell>
          <cell r="L826">
            <v>0</v>
          </cell>
          <cell r="M826">
            <v>0</v>
          </cell>
          <cell r="N826">
            <v>0</v>
          </cell>
          <cell r="O826">
            <v>0</v>
          </cell>
          <cell r="P826">
            <v>0</v>
          </cell>
          <cell r="Q826">
            <v>0</v>
          </cell>
          <cell r="R826">
            <v>0.5</v>
          </cell>
          <cell r="S826">
            <v>0</v>
          </cell>
          <cell r="T826">
            <v>0</v>
          </cell>
          <cell r="U826">
            <v>0</v>
          </cell>
          <cell r="V826">
            <v>3.0337688002798173</v>
          </cell>
          <cell r="W826">
            <v>0</v>
          </cell>
          <cell r="X826">
            <v>0</v>
          </cell>
          <cell r="Y826">
            <v>0</v>
          </cell>
          <cell r="Z826">
            <v>0</v>
          </cell>
          <cell r="AA826">
            <v>0</v>
          </cell>
          <cell r="AB826">
            <v>38231</v>
          </cell>
          <cell r="AC826">
            <v>38595</v>
          </cell>
        </row>
        <row r="827">
          <cell r="A827">
            <v>222</v>
          </cell>
          <cell r="B827">
            <v>-1</v>
          </cell>
          <cell r="C827">
            <v>680411</v>
          </cell>
          <cell r="D827" t="str">
            <v>Unknown</v>
          </cell>
          <cell r="E827" t="str">
            <v>PARR, DEBORAH K. MD</v>
          </cell>
          <cell r="F827">
            <v>0</v>
          </cell>
          <cell r="G827">
            <v>0</v>
          </cell>
          <cell r="H827">
            <v>0</v>
          </cell>
          <cell r="I827">
            <v>0</v>
          </cell>
          <cell r="J827">
            <v>0</v>
          </cell>
          <cell r="K827">
            <v>0</v>
          </cell>
          <cell r="L827">
            <v>0</v>
          </cell>
          <cell r="M827">
            <v>0</v>
          </cell>
          <cell r="N827">
            <v>0</v>
          </cell>
          <cell r="O827">
            <v>0</v>
          </cell>
          <cell r="P827">
            <v>0</v>
          </cell>
          <cell r="Q827">
            <v>0</v>
          </cell>
          <cell r="R827">
            <v>69.540000000000006</v>
          </cell>
          <cell r="S827">
            <v>0</v>
          </cell>
          <cell r="T827">
            <v>0</v>
          </cell>
          <cell r="U827">
            <v>0</v>
          </cell>
          <cell r="V827">
            <v>0</v>
          </cell>
          <cell r="W827">
            <v>0</v>
          </cell>
          <cell r="X827">
            <v>0</v>
          </cell>
          <cell r="Y827">
            <v>0</v>
          </cell>
          <cell r="Z827">
            <v>0</v>
          </cell>
          <cell r="AA827">
            <v>0</v>
          </cell>
          <cell r="AB827">
            <v>38231</v>
          </cell>
          <cell r="AC827">
            <v>38595</v>
          </cell>
        </row>
        <row r="828">
          <cell r="A828">
            <v>222</v>
          </cell>
          <cell r="B828">
            <v>-1</v>
          </cell>
          <cell r="C828">
            <v>999975</v>
          </cell>
          <cell r="D828" t="str">
            <v>Unknown</v>
          </cell>
          <cell r="E828" t="str">
            <v>CM STAFF 3</v>
          </cell>
          <cell r="F828">
            <v>0</v>
          </cell>
          <cell r="G828">
            <v>0</v>
          </cell>
          <cell r="H828">
            <v>0</v>
          </cell>
          <cell r="I828">
            <v>0</v>
          </cell>
          <cell r="J828">
            <v>0</v>
          </cell>
          <cell r="K828">
            <v>0</v>
          </cell>
          <cell r="L828">
            <v>0</v>
          </cell>
          <cell r="M828">
            <v>0</v>
          </cell>
          <cell r="N828">
            <v>0</v>
          </cell>
          <cell r="O828">
            <v>0</v>
          </cell>
          <cell r="P828">
            <v>0</v>
          </cell>
          <cell r="Q828">
            <v>0</v>
          </cell>
          <cell r="R828">
            <v>3.5</v>
          </cell>
          <cell r="S828">
            <v>0</v>
          </cell>
          <cell r="T828">
            <v>0</v>
          </cell>
          <cell r="U828">
            <v>0</v>
          </cell>
          <cell r="V828">
            <v>0</v>
          </cell>
          <cell r="W828">
            <v>0</v>
          </cell>
          <cell r="X828">
            <v>0</v>
          </cell>
          <cell r="Y828">
            <v>0</v>
          </cell>
          <cell r="Z828">
            <v>0</v>
          </cell>
          <cell r="AA828">
            <v>0</v>
          </cell>
          <cell r="AB828">
            <v>38231</v>
          </cell>
          <cell r="AC828">
            <v>38595</v>
          </cell>
        </row>
        <row r="829">
          <cell r="A829">
            <v>223</v>
          </cell>
          <cell r="B829">
            <v>-1</v>
          </cell>
          <cell r="C829">
            <v>0</v>
          </cell>
          <cell r="D829" t="str">
            <v>Unknown</v>
          </cell>
          <cell r="E829" t="str">
            <v>Bed Day</v>
          </cell>
          <cell r="F829">
            <v>0</v>
          </cell>
          <cell r="G829">
            <v>0</v>
          </cell>
          <cell r="H829">
            <v>0</v>
          </cell>
          <cell r="I829">
            <v>0</v>
          </cell>
          <cell r="J829">
            <v>0</v>
          </cell>
          <cell r="K829">
            <v>0</v>
          </cell>
          <cell r="L829">
            <v>0</v>
          </cell>
          <cell r="M829">
            <v>0</v>
          </cell>
          <cell r="N829">
            <v>0</v>
          </cell>
          <cell r="O829">
            <v>0</v>
          </cell>
          <cell r="P829">
            <v>0</v>
          </cell>
          <cell r="Q829">
            <v>0</v>
          </cell>
          <cell r="R829">
            <v>123264</v>
          </cell>
          <cell r="S829">
            <v>0</v>
          </cell>
          <cell r="T829">
            <v>0</v>
          </cell>
          <cell r="U829">
            <v>0</v>
          </cell>
          <cell r="V829">
            <v>0</v>
          </cell>
          <cell r="W829">
            <v>0</v>
          </cell>
          <cell r="X829">
            <v>0</v>
          </cell>
          <cell r="Y829">
            <v>0</v>
          </cell>
          <cell r="Z829">
            <v>0</v>
          </cell>
          <cell r="AA829">
            <v>0</v>
          </cell>
          <cell r="AB829">
            <v>38231</v>
          </cell>
          <cell r="AC829">
            <v>38595</v>
          </cell>
        </row>
        <row r="830">
          <cell r="A830">
            <v>475</v>
          </cell>
          <cell r="B830">
            <v>-1</v>
          </cell>
          <cell r="C830">
            <v>680587</v>
          </cell>
          <cell r="D830" t="str">
            <v>Unknown</v>
          </cell>
          <cell r="E830" t="str">
            <v>HAYAT, JABEEN</v>
          </cell>
          <cell r="F830">
            <v>0</v>
          </cell>
          <cell r="G830">
            <v>0</v>
          </cell>
          <cell r="H830">
            <v>0</v>
          </cell>
          <cell r="I830">
            <v>0</v>
          </cell>
          <cell r="J830">
            <v>0</v>
          </cell>
          <cell r="K830">
            <v>0</v>
          </cell>
          <cell r="L830">
            <v>0</v>
          </cell>
          <cell r="M830">
            <v>0</v>
          </cell>
          <cell r="N830">
            <v>0</v>
          </cell>
          <cell r="O830">
            <v>0</v>
          </cell>
          <cell r="P830">
            <v>0</v>
          </cell>
          <cell r="Q830">
            <v>0</v>
          </cell>
          <cell r="R830">
            <v>0.5</v>
          </cell>
          <cell r="S830">
            <v>0</v>
          </cell>
          <cell r="T830">
            <v>0</v>
          </cell>
          <cell r="U830">
            <v>0</v>
          </cell>
          <cell r="V830">
            <v>0</v>
          </cell>
          <cell r="W830">
            <v>0</v>
          </cell>
          <cell r="X830">
            <v>0</v>
          </cell>
          <cell r="Y830">
            <v>0</v>
          </cell>
          <cell r="Z830">
            <v>0</v>
          </cell>
          <cell r="AA830">
            <v>0</v>
          </cell>
          <cell r="AB830">
            <v>38231</v>
          </cell>
          <cell r="AC830">
            <v>38595</v>
          </cell>
        </row>
        <row r="831">
          <cell r="A831">
            <v>475</v>
          </cell>
          <cell r="B831">
            <v>3013</v>
          </cell>
          <cell r="C831">
            <v>375</v>
          </cell>
          <cell r="D831" t="str">
            <v>CASEWORKER II</v>
          </cell>
          <cell r="E831" t="str">
            <v>MAXWELL, FLORENCE B.</v>
          </cell>
          <cell r="F831">
            <v>1</v>
          </cell>
          <cell r="G831">
            <v>33289.96</v>
          </cell>
          <cell r="H831">
            <v>11583.87</v>
          </cell>
          <cell r="I831">
            <v>44873.83</v>
          </cell>
          <cell r="J831">
            <v>0</v>
          </cell>
          <cell r="K831">
            <v>0</v>
          </cell>
          <cell r="L831">
            <v>0</v>
          </cell>
          <cell r="M831">
            <v>0</v>
          </cell>
          <cell r="N831">
            <v>0</v>
          </cell>
          <cell r="O831">
            <v>0</v>
          </cell>
          <cell r="P831">
            <v>0</v>
          </cell>
          <cell r="R831">
            <v>1107.75</v>
          </cell>
          <cell r="S831">
            <v>0</v>
          </cell>
          <cell r="T831">
            <v>0</v>
          </cell>
          <cell r="U831">
            <v>0</v>
          </cell>
          <cell r="V831">
            <v>2080.0007999999998</v>
          </cell>
          <cell r="X831">
            <v>0</v>
          </cell>
          <cell r="Y831">
            <v>0</v>
          </cell>
          <cell r="Z831">
            <v>0</v>
          </cell>
          <cell r="AA831">
            <v>0</v>
          </cell>
          <cell r="AB831">
            <v>38231</v>
          </cell>
          <cell r="AC831">
            <v>38595</v>
          </cell>
        </row>
        <row r="832">
          <cell r="A832">
            <v>475</v>
          </cell>
          <cell r="B832">
            <v>-1</v>
          </cell>
          <cell r="C832">
            <v>31284</v>
          </cell>
          <cell r="D832" t="str">
            <v>Unknown</v>
          </cell>
          <cell r="E832" t="str">
            <v>ORTIZ, GAEL RAY</v>
          </cell>
          <cell r="F832">
            <v>0</v>
          </cell>
          <cell r="G832">
            <v>7.590688716991199</v>
          </cell>
          <cell r="H832">
            <v>2.1651042944785281</v>
          </cell>
          <cell r="I832">
            <v>9.7557930114697271</v>
          </cell>
          <cell r="J832">
            <v>0</v>
          </cell>
          <cell r="K832">
            <v>0</v>
          </cell>
          <cell r="L832">
            <v>0</v>
          </cell>
          <cell r="M832">
            <v>0</v>
          </cell>
          <cell r="N832">
            <v>0</v>
          </cell>
          <cell r="O832">
            <v>0</v>
          </cell>
          <cell r="P832">
            <v>0</v>
          </cell>
          <cell r="Q832">
            <v>0</v>
          </cell>
          <cell r="R832">
            <v>7.0000000000000007E-2</v>
          </cell>
          <cell r="S832">
            <v>0</v>
          </cell>
          <cell r="T832">
            <v>0</v>
          </cell>
          <cell r="U832">
            <v>0</v>
          </cell>
          <cell r="V832">
            <v>0.38687664977327291</v>
          </cell>
          <cell r="W832">
            <v>0</v>
          </cell>
          <cell r="X832">
            <v>0</v>
          </cell>
          <cell r="Y832">
            <v>0</v>
          </cell>
          <cell r="Z832">
            <v>0</v>
          </cell>
          <cell r="AA832">
            <v>0</v>
          </cell>
          <cell r="AB832">
            <v>38231</v>
          </cell>
          <cell r="AC832">
            <v>38595</v>
          </cell>
        </row>
        <row r="833">
          <cell r="A833">
            <v>475</v>
          </cell>
          <cell r="B833">
            <v>-1</v>
          </cell>
          <cell r="C833">
            <v>680411</v>
          </cell>
          <cell r="D833" t="str">
            <v>Unknown</v>
          </cell>
          <cell r="E833" t="str">
            <v>PARR, DEBORAH K. MD</v>
          </cell>
          <cell r="F833">
            <v>0</v>
          </cell>
          <cell r="G833">
            <v>0</v>
          </cell>
          <cell r="H833">
            <v>0</v>
          </cell>
          <cell r="I833">
            <v>0</v>
          </cell>
          <cell r="J833">
            <v>0</v>
          </cell>
          <cell r="K833">
            <v>0</v>
          </cell>
          <cell r="L833">
            <v>0</v>
          </cell>
          <cell r="M833">
            <v>0</v>
          </cell>
          <cell r="N833">
            <v>0</v>
          </cell>
          <cell r="O833">
            <v>0</v>
          </cell>
          <cell r="P833">
            <v>0</v>
          </cell>
          <cell r="Q833">
            <v>0</v>
          </cell>
          <cell r="R833">
            <v>447.4</v>
          </cell>
          <cell r="S833">
            <v>0</v>
          </cell>
          <cell r="T833">
            <v>0</v>
          </cell>
          <cell r="U833">
            <v>0</v>
          </cell>
          <cell r="V833">
            <v>0</v>
          </cell>
          <cell r="W833">
            <v>0</v>
          </cell>
          <cell r="X833">
            <v>0</v>
          </cell>
          <cell r="Y833">
            <v>0</v>
          </cell>
          <cell r="Z833">
            <v>0</v>
          </cell>
          <cell r="AA833">
            <v>0</v>
          </cell>
          <cell r="AB833">
            <v>38231</v>
          </cell>
          <cell r="AC833">
            <v>38595</v>
          </cell>
        </row>
        <row r="834">
          <cell r="A834">
            <v>475</v>
          </cell>
          <cell r="B834">
            <v>3083</v>
          </cell>
          <cell r="C834">
            <v>32429</v>
          </cell>
          <cell r="D834" t="str">
            <v>SUPR TEAM SUPERVISOR</v>
          </cell>
          <cell r="E834" t="str">
            <v>ONEAL, BETH</v>
          </cell>
          <cell r="F834">
            <v>1</v>
          </cell>
          <cell r="G834">
            <v>1707.3948231173756</v>
          </cell>
          <cell r="H834">
            <v>416.92164137629175</v>
          </cell>
          <cell r="I834">
            <v>2124.3164644936674</v>
          </cell>
          <cell r="J834">
            <v>0</v>
          </cell>
          <cell r="K834">
            <v>0</v>
          </cell>
          <cell r="L834">
            <v>0</v>
          </cell>
          <cell r="M834">
            <v>0</v>
          </cell>
          <cell r="N834">
            <v>0</v>
          </cell>
          <cell r="O834">
            <v>0</v>
          </cell>
          <cell r="P834">
            <v>0</v>
          </cell>
          <cell r="R834">
            <v>76.42</v>
          </cell>
          <cell r="S834">
            <v>0</v>
          </cell>
          <cell r="T834">
            <v>0</v>
          </cell>
          <cell r="U834">
            <v>0</v>
          </cell>
          <cell r="V834">
            <v>76.42</v>
          </cell>
          <cell r="X834">
            <v>0</v>
          </cell>
          <cell r="Y834">
            <v>0</v>
          </cell>
          <cell r="Z834">
            <v>0</v>
          </cell>
          <cell r="AA834">
            <v>0</v>
          </cell>
          <cell r="AB834">
            <v>38231</v>
          </cell>
          <cell r="AC834">
            <v>38595</v>
          </cell>
        </row>
        <row r="835">
          <cell r="A835">
            <v>475</v>
          </cell>
          <cell r="B835">
            <v>1446</v>
          </cell>
          <cell r="C835">
            <v>1010</v>
          </cell>
          <cell r="D835" t="str">
            <v>SUPR CW III/ASST UNIT MGR</v>
          </cell>
          <cell r="E835" t="str">
            <v>KENNON, GREGORY</v>
          </cell>
          <cell r="F835">
            <v>1</v>
          </cell>
          <cell r="G835">
            <v>3921.3732910102731</v>
          </cell>
          <cell r="H835">
            <v>1047.5989944811561</v>
          </cell>
          <cell r="I835">
            <v>4968.9722854914289</v>
          </cell>
          <cell r="J835">
            <v>0</v>
          </cell>
          <cell r="K835">
            <v>0</v>
          </cell>
          <cell r="L835">
            <v>0</v>
          </cell>
          <cell r="M835">
            <v>0</v>
          </cell>
          <cell r="N835">
            <v>0</v>
          </cell>
          <cell r="O835">
            <v>0</v>
          </cell>
          <cell r="P835">
            <v>0</v>
          </cell>
          <cell r="R835">
            <v>202.83</v>
          </cell>
          <cell r="S835">
            <v>0</v>
          </cell>
          <cell r="T835">
            <v>0</v>
          </cell>
          <cell r="U835">
            <v>0</v>
          </cell>
          <cell r="V835">
            <v>202.83</v>
          </cell>
          <cell r="X835">
            <v>0</v>
          </cell>
          <cell r="Y835">
            <v>0</v>
          </cell>
          <cell r="Z835">
            <v>0</v>
          </cell>
          <cell r="AA835">
            <v>0</v>
          </cell>
          <cell r="AB835">
            <v>38231</v>
          </cell>
          <cell r="AC835">
            <v>38595</v>
          </cell>
        </row>
        <row r="836">
          <cell r="A836">
            <v>475</v>
          </cell>
          <cell r="B836">
            <v>3006</v>
          </cell>
          <cell r="C836">
            <v>3905</v>
          </cell>
          <cell r="D836" t="str">
            <v>LVN II</v>
          </cell>
          <cell r="E836" t="str">
            <v>RUIZ, LYDIA</v>
          </cell>
          <cell r="F836">
            <v>1</v>
          </cell>
          <cell r="G836">
            <v>50272.6</v>
          </cell>
          <cell r="H836">
            <v>13541.44</v>
          </cell>
          <cell r="I836">
            <v>63814.04</v>
          </cell>
          <cell r="J836">
            <v>0</v>
          </cell>
          <cell r="K836">
            <v>0</v>
          </cell>
          <cell r="L836">
            <v>0</v>
          </cell>
          <cell r="M836">
            <v>0</v>
          </cell>
          <cell r="N836">
            <v>0</v>
          </cell>
          <cell r="O836">
            <v>0</v>
          </cell>
          <cell r="P836">
            <v>0</v>
          </cell>
          <cell r="R836">
            <v>1364</v>
          </cell>
          <cell r="S836">
            <v>0</v>
          </cell>
          <cell r="T836">
            <v>0</v>
          </cell>
          <cell r="U836">
            <v>0</v>
          </cell>
          <cell r="V836">
            <v>2278.0007999999998</v>
          </cell>
          <cell r="X836">
            <v>0</v>
          </cell>
          <cell r="Y836">
            <v>0</v>
          </cell>
          <cell r="Z836">
            <v>0</v>
          </cell>
          <cell r="AA836">
            <v>0</v>
          </cell>
          <cell r="AB836">
            <v>38231</v>
          </cell>
          <cell r="AC836">
            <v>38595</v>
          </cell>
        </row>
        <row r="837">
          <cell r="A837">
            <v>475</v>
          </cell>
          <cell r="B837">
            <v>9024</v>
          </cell>
          <cell r="C837">
            <v>7846</v>
          </cell>
          <cell r="D837" t="str">
            <v>RLF STAFF</v>
          </cell>
          <cell r="E837" t="str">
            <v>FULLER, BETTY</v>
          </cell>
          <cell r="F837">
            <v>1</v>
          </cell>
          <cell r="G837">
            <v>4651.46</v>
          </cell>
          <cell r="H837">
            <v>688.37</v>
          </cell>
          <cell r="I837">
            <v>5339.83</v>
          </cell>
          <cell r="J837">
            <v>0</v>
          </cell>
          <cell r="K837">
            <v>0</v>
          </cell>
          <cell r="L837">
            <v>0</v>
          </cell>
          <cell r="M837">
            <v>0</v>
          </cell>
          <cell r="N837">
            <v>0</v>
          </cell>
          <cell r="O837">
            <v>0</v>
          </cell>
          <cell r="P837">
            <v>0</v>
          </cell>
          <cell r="R837">
            <v>145</v>
          </cell>
          <cell r="S837">
            <v>0</v>
          </cell>
          <cell r="T837">
            <v>0</v>
          </cell>
          <cell r="U837">
            <v>0</v>
          </cell>
          <cell r="V837">
            <v>320</v>
          </cell>
          <cell r="X837">
            <v>0</v>
          </cell>
          <cell r="Y837">
            <v>0</v>
          </cell>
          <cell r="Z837">
            <v>0</v>
          </cell>
          <cell r="AA837">
            <v>0</v>
          </cell>
          <cell r="AB837">
            <v>38231</v>
          </cell>
          <cell r="AC837">
            <v>38595</v>
          </cell>
        </row>
        <row r="838">
          <cell r="A838">
            <v>475</v>
          </cell>
          <cell r="B838">
            <v>9024</v>
          </cell>
          <cell r="C838">
            <v>31592</v>
          </cell>
          <cell r="D838" t="str">
            <v>RLF STAFF</v>
          </cell>
          <cell r="E838" t="str">
            <v>ERLANDSON, MARY</v>
          </cell>
          <cell r="F838">
            <v>1</v>
          </cell>
          <cell r="G838">
            <v>888.13</v>
          </cell>
          <cell r="H838">
            <v>126.59</v>
          </cell>
          <cell r="I838">
            <v>1014.72</v>
          </cell>
          <cell r="J838">
            <v>0</v>
          </cell>
          <cell r="K838">
            <v>0</v>
          </cell>
          <cell r="L838">
            <v>0</v>
          </cell>
          <cell r="M838">
            <v>0</v>
          </cell>
          <cell r="N838">
            <v>0</v>
          </cell>
          <cell r="O838">
            <v>0</v>
          </cell>
          <cell r="P838">
            <v>0</v>
          </cell>
          <cell r="R838">
            <v>32</v>
          </cell>
          <cell r="S838">
            <v>0</v>
          </cell>
          <cell r="T838">
            <v>0</v>
          </cell>
          <cell r="U838">
            <v>0</v>
          </cell>
          <cell r="V838">
            <v>72</v>
          </cell>
          <cell r="X838">
            <v>0</v>
          </cell>
          <cell r="Y838">
            <v>0</v>
          </cell>
          <cell r="Z838">
            <v>0</v>
          </cell>
          <cell r="AA838">
            <v>0</v>
          </cell>
          <cell r="AB838">
            <v>38231</v>
          </cell>
          <cell r="AC838">
            <v>38595</v>
          </cell>
        </row>
        <row r="839">
          <cell r="A839">
            <v>475</v>
          </cell>
          <cell r="B839">
            <v>6321</v>
          </cell>
          <cell r="C839">
            <v>33825</v>
          </cell>
          <cell r="D839" t="str">
            <v>CASEWORKER II</v>
          </cell>
          <cell r="E839" t="str">
            <v>SILVA, MICHAEL</v>
          </cell>
          <cell r="F839">
            <v>1</v>
          </cell>
          <cell r="G839">
            <v>10432.11</v>
          </cell>
          <cell r="H839">
            <v>1392.63</v>
          </cell>
          <cell r="I839">
            <v>11824.74</v>
          </cell>
          <cell r="J839">
            <v>0</v>
          </cell>
          <cell r="K839">
            <v>0</v>
          </cell>
          <cell r="L839">
            <v>0</v>
          </cell>
          <cell r="M839">
            <v>0</v>
          </cell>
          <cell r="N839">
            <v>0</v>
          </cell>
          <cell r="O839">
            <v>0</v>
          </cell>
          <cell r="P839">
            <v>0</v>
          </cell>
          <cell r="R839">
            <v>234.75</v>
          </cell>
          <cell r="S839">
            <v>0</v>
          </cell>
          <cell r="T839">
            <v>0</v>
          </cell>
          <cell r="U839">
            <v>0</v>
          </cell>
          <cell r="V839">
            <v>736.66690000000006</v>
          </cell>
          <cell r="X839">
            <v>0</v>
          </cell>
          <cell r="Y839">
            <v>0</v>
          </cell>
          <cell r="Z839">
            <v>0</v>
          </cell>
          <cell r="AA839">
            <v>0</v>
          </cell>
          <cell r="AB839">
            <v>38231</v>
          </cell>
          <cell r="AC839">
            <v>38595</v>
          </cell>
        </row>
        <row r="840">
          <cell r="A840">
            <v>475</v>
          </cell>
          <cell r="B840">
            <v>5303</v>
          </cell>
          <cell r="C840">
            <v>32496</v>
          </cell>
          <cell r="D840" t="str">
            <v>CASEWORKER III</v>
          </cell>
          <cell r="E840" t="str">
            <v>DALTON, TERRY MICHAEL</v>
          </cell>
          <cell r="F840">
            <v>1</v>
          </cell>
          <cell r="G840">
            <v>21863.58</v>
          </cell>
          <cell r="H840">
            <v>6033.12</v>
          </cell>
          <cell r="I840">
            <v>27896.7</v>
          </cell>
          <cell r="J840">
            <v>0</v>
          </cell>
          <cell r="K840">
            <v>0</v>
          </cell>
          <cell r="L840">
            <v>0</v>
          </cell>
          <cell r="M840">
            <v>0</v>
          </cell>
          <cell r="N840">
            <v>0</v>
          </cell>
          <cell r="O840">
            <v>0</v>
          </cell>
          <cell r="P840">
            <v>0</v>
          </cell>
          <cell r="R840">
            <v>616.5</v>
          </cell>
          <cell r="S840">
            <v>0</v>
          </cell>
          <cell r="T840">
            <v>0</v>
          </cell>
          <cell r="U840">
            <v>0</v>
          </cell>
          <cell r="V840">
            <v>1307.4716000000001</v>
          </cell>
          <cell r="X840">
            <v>0</v>
          </cell>
          <cell r="Y840">
            <v>0</v>
          </cell>
          <cell r="Z840">
            <v>0</v>
          </cell>
          <cell r="AA840">
            <v>0</v>
          </cell>
          <cell r="AB840">
            <v>38231</v>
          </cell>
          <cell r="AC840">
            <v>38595</v>
          </cell>
        </row>
        <row r="841">
          <cell r="A841">
            <v>475</v>
          </cell>
          <cell r="B841">
            <v>1473</v>
          </cell>
          <cell r="C841">
            <v>32722</v>
          </cell>
          <cell r="D841" t="str">
            <v>CASEWORKER III</v>
          </cell>
          <cell r="E841" t="str">
            <v>COERS, SUZANNE</v>
          </cell>
          <cell r="F841">
            <v>1</v>
          </cell>
          <cell r="G841">
            <v>35957.449999999997</v>
          </cell>
          <cell r="H841">
            <v>10200.61</v>
          </cell>
          <cell r="I841">
            <v>46158.06</v>
          </cell>
          <cell r="J841">
            <v>0</v>
          </cell>
          <cell r="K841">
            <v>0</v>
          </cell>
          <cell r="L841">
            <v>0</v>
          </cell>
          <cell r="M841">
            <v>0</v>
          </cell>
          <cell r="N841">
            <v>0</v>
          </cell>
          <cell r="O841">
            <v>0</v>
          </cell>
          <cell r="P841">
            <v>0</v>
          </cell>
          <cell r="R841">
            <v>968.05</v>
          </cell>
          <cell r="S841">
            <v>0</v>
          </cell>
          <cell r="T841">
            <v>0</v>
          </cell>
          <cell r="U841">
            <v>0</v>
          </cell>
          <cell r="V841">
            <v>2080.0007999999998</v>
          </cell>
          <cell r="X841">
            <v>0</v>
          </cell>
          <cell r="Y841">
            <v>0</v>
          </cell>
          <cell r="Z841">
            <v>0</v>
          </cell>
          <cell r="AA841">
            <v>0</v>
          </cell>
          <cell r="AB841">
            <v>38231</v>
          </cell>
          <cell r="AC841">
            <v>38595</v>
          </cell>
        </row>
        <row r="842">
          <cell r="A842">
            <v>475</v>
          </cell>
          <cell r="B842">
            <v>5303</v>
          </cell>
          <cell r="C842">
            <v>33262</v>
          </cell>
          <cell r="D842" t="str">
            <v>CASEWORKER III</v>
          </cell>
          <cell r="E842" t="str">
            <v>WENMOHS, ROY</v>
          </cell>
          <cell r="F842">
            <v>1</v>
          </cell>
          <cell r="G842">
            <v>11669.974993117592</v>
          </cell>
          <cell r="H842">
            <v>3397.4903931043</v>
          </cell>
          <cell r="I842">
            <v>15067.465386221891</v>
          </cell>
          <cell r="J842">
            <v>0</v>
          </cell>
          <cell r="K842">
            <v>0</v>
          </cell>
          <cell r="L842">
            <v>0</v>
          </cell>
          <cell r="M842">
            <v>0</v>
          </cell>
          <cell r="N842">
            <v>0</v>
          </cell>
          <cell r="O842">
            <v>0</v>
          </cell>
          <cell r="P842">
            <v>0</v>
          </cell>
          <cell r="R842">
            <v>367.75</v>
          </cell>
          <cell r="S842">
            <v>0</v>
          </cell>
          <cell r="T842">
            <v>0</v>
          </cell>
          <cell r="U842">
            <v>0</v>
          </cell>
          <cell r="V842">
            <v>723.69357059454558</v>
          </cell>
          <cell r="X842">
            <v>0</v>
          </cell>
          <cell r="Y842">
            <v>0</v>
          </cell>
          <cell r="Z842">
            <v>0</v>
          </cell>
          <cell r="AA842">
            <v>0</v>
          </cell>
          <cell r="AB842">
            <v>38231</v>
          </cell>
          <cell r="AC842">
            <v>38595</v>
          </cell>
        </row>
        <row r="843">
          <cell r="A843">
            <v>475</v>
          </cell>
          <cell r="B843">
            <v>5295</v>
          </cell>
          <cell r="C843">
            <v>33671</v>
          </cell>
          <cell r="D843" t="str">
            <v>LVN II</v>
          </cell>
          <cell r="E843" t="str">
            <v>WARREN, CYNTHIA DENISE</v>
          </cell>
          <cell r="F843">
            <v>1</v>
          </cell>
          <cell r="G843">
            <v>45279.27</v>
          </cell>
          <cell r="H843">
            <v>12393.65</v>
          </cell>
          <cell r="I843">
            <v>57672.92</v>
          </cell>
          <cell r="J843">
            <v>0</v>
          </cell>
          <cell r="K843">
            <v>0</v>
          </cell>
          <cell r="L843">
            <v>0</v>
          </cell>
          <cell r="M843">
            <v>0</v>
          </cell>
          <cell r="N843">
            <v>0</v>
          </cell>
          <cell r="O843">
            <v>0</v>
          </cell>
          <cell r="P843">
            <v>0</v>
          </cell>
          <cell r="R843">
            <v>1204.75</v>
          </cell>
          <cell r="S843">
            <v>0</v>
          </cell>
          <cell r="T843">
            <v>0</v>
          </cell>
          <cell r="U843">
            <v>0</v>
          </cell>
          <cell r="V843">
            <v>2265.0007999999998</v>
          </cell>
          <cell r="X843">
            <v>0</v>
          </cell>
          <cell r="Y843">
            <v>0</v>
          </cell>
          <cell r="Z843">
            <v>0</v>
          </cell>
          <cell r="AA843">
            <v>0</v>
          </cell>
          <cell r="AB843">
            <v>38231</v>
          </cell>
          <cell r="AC843">
            <v>38595</v>
          </cell>
        </row>
        <row r="844">
          <cell r="A844">
            <v>475</v>
          </cell>
          <cell r="B844">
            <v>9611</v>
          </cell>
          <cell r="C844">
            <v>31300</v>
          </cell>
          <cell r="D844" t="str">
            <v>CASEWORKER II</v>
          </cell>
          <cell r="E844" t="str">
            <v>VON HOUSER, KELLEN</v>
          </cell>
          <cell r="F844">
            <v>1</v>
          </cell>
          <cell r="G844">
            <v>30136.55</v>
          </cell>
          <cell r="H844">
            <v>9056.68</v>
          </cell>
          <cell r="I844">
            <v>39193.230000000003</v>
          </cell>
          <cell r="J844">
            <v>0</v>
          </cell>
          <cell r="K844">
            <v>0</v>
          </cell>
          <cell r="L844">
            <v>0</v>
          </cell>
          <cell r="M844">
            <v>0</v>
          </cell>
          <cell r="N844">
            <v>0</v>
          </cell>
          <cell r="O844">
            <v>0</v>
          </cell>
          <cell r="P844">
            <v>0</v>
          </cell>
          <cell r="R844">
            <v>1225.74</v>
          </cell>
          <cell r="S844">
            <v>0</v>
          </cell>
          <cell r="T844">
            <v>0</v>
          </cell>
          <cell r="U844">
            <v>0</v>
          </cell>
          <cell r="V844">
            <v>2080.0007999999998</v>
          </cell>
          <cell r="X844">
            <v>0</v>
          </cell>
          <cell r="Y844">
            <v>0</v>
          </cell>
          <cell r="Z844">
            <v>0</v>
          </cell>
          <cell r="AA844">
            <v>0</v>
          </cell>
          <cell r="AB844">
            <v>38231</v>
          </cell>
          <cell r="AC844">
            <v>38595</v>
          </cell>
        </row>
        <row r="845">
          <cell r="A845">
            <v>476</v>
          </cell>
          <cell r="B845">
            <v>9013</v>
          </cell>
          <cell r="C845">
            <v>33770</v>
          </cell>
          <cell r="D845" t="str">
            <v>RLF AIDE</v>
          </cell>
          <cell r="E845" t="str">
            <v>GUARIN, JENNIFER</v>
          </cell>
          <cell r="F845">
            <v>0.75</v>
          </cell>
          <cell r="G845">
            <v>1216.0899999999999</v>
          </cell>
          <cell r="H845">
            <v>277.57</v>
          </cell>
          <cell r="I845">
            <v>1493.66</v>
          </cell>
          <cell r="J845">
            <v>0</v>
          </cell>
          <cell r="K845">
            <v>0</v>
          </cell>
          <cell r="L845">
            <v>0</v>
          </cell>
          <cell r="M845">
            <v>0</v>
          </cell>
          <cell r="N845">
            <v>0</v>
          </cell>
          <cell r="O845">
            <v>0</v>
          </cell>
          <cell r="P845">
            <v>0</v>
          </cell>
          <cell r="R845">
            <v>0</v>
          </cell>
          <cell r="S845">
            <v>0</v>
          </cell>
          <cell r="T845">
            <v>0</v>
          </cell>
          <cell r="U845">
            <v>0</v>
          </cell>
          <cell r="V845">
            <v>95</v>
          </cell>
          <cell r="X845">
            <v>0</v>
          </cell>
          <cell r="Y845">
            <v>0</v>
          </cell>
          <cell r="Z845">
            <v>0</v>
          </cell>
          <cell r="AA845">
            <v>0</v>
          </cell>
          <cell r="AB845">
            <v>38231</v>
          </cell>
          <cell r="AC845">
            <v>38595</v>
          </cell>
        </row>
        <row r="846">
          <cell r="A846">
            <v>476</v>
          </cell>
          <cell r="B846">
            <v>-1</v>
          </cell>
          <cell r="C846">
            <v>33558</v>
          </cell>
          <cell r="D846" t="str">
            <v>Unknown</v>
          </cell>
          <cell r="E846" t="str">
            <v>KIFF, SHERRY</v>
          </cell>
          <cell r="F846">
            <v>0</v>
          </cell>
          <cell r="G846">
            <v>11.162111451417307</v>
          </cell>
          <cell r="H846">
            <v>3.1298989701741076</v>
          </cell>
          <cell r="I846">
            <v>14.292010421591414</v>
          </cell>
          <cell r="J846">
            <v>0</v>
          </cell>
          <cell r="K846">
            <v>0</v>
          </cell>
          <cell r="L846">
            <v>0</v>
          </cell>
          <cell r="M846">
            <v>0</v>
          </cell>
          <cell r="N846">
            <v>0</v>
          </cell>
          <cell r="O846">
            <v>0</v>
          </cell>
          <cell r="P846">
            <v>0</v>
          </cell>
          <cell r="Q846">
            <v>0</v>
          </cell>
          <cell r="R846">
            <v>0.33</v>
          </cell>
          <cell r="S846">
            <v>0</v>
          </cell>
          <cell r="T846">
            <v>0</v>
          </cell>
          <cell r="U846">
            <v>0</v>
          </cell>
          <cell r="V846">
            <v>0.62303869760940678</v>
          </cell>
          <cell r="W846">
            <v>0</v>
          </cell>
          <cell r="X846">
            <v>0</v>
          </cell>
          <cell r="Y846">
            <v>0</v>
          </cell>
          <cell r="Z846">
            <v>0</v>
          </cell>
          <cell r="AA846">
            <v>0</v>
          </cell>
          <cell r="AB846">
            <v>38231</v>
          </cell>
          <cell r="AC846">
            <v>38595</v>
          </cell>
        </row>
        <row r="847">
          <cell r="A847">
            <v>476</v>
          </cell>
          <cell r="B847">
            <v>9013</v>
          </cell>
          <cell r="C847">
            <v>33795</v>
          </cell>
          <cell r="D847" t="str">
            <v>RLF AIDE</v>
          </cell>
          <cell r="E847" t="str">
            <v>SCYPION, DEANDRA T</v>
          </cell>
          <cell r="F847">
            <v>0.75</v>
          </cell>
          <cell r="G847">
            <v>121.61</v>
          </cell>
          <cell r="H847">
            <v>33.17</v>
          </cell>
          <cell r="I847">
            <v>154.78</v>
          </cell>
          <cell r="J847">
            <v>0</v>
          </cell>
          <cell r="K847">
            <v>0</v>
          </cell>
          <cell r="L847">
            <v>0</v>
          </cell>
          <cell r="M847">
            <v>0</v>
          </cell>
          <cell r="N847">
            <v>0</v>
          </cell>
          <cell r="O847">
            <v>0</v>
          </cell>
          <cell r="P847">
            <v>0</v>
          </cell>
          <cell r="R847">
            <v>0</v>
          </cell>
          <cell r="S847">
            <v>0</v>
          </cell>
          <cell r="T847">
            <v>0</v>
          </cell>
          <cell r="U847">
            <v>0</v>
          </cell>
          <cell r="V847">
            <v>12</v>
          </cell>
          <cell r="X847">
            <v>0</v>
          </cell>
          <cell r="Y847">
            <v>0</v>
          </cell>
          <cell r="Z847">
            <v>0</v>
          </cell>
          <cell r="AA847">
            <v>0</v>
          </cell>
          <cell r="AB847">
            <v>38231</v>
          </cell>
          <cell r="AC847">
            <v>38595</v>
          </cell>
        </row>
        <row r="848">
          <cell r="A848">
            <v>476</v>
          </cell>
          <cell r="B848">
            <v>4377</v>
          </cell>
          <cell r="C848">
            <v>33773</v>
          </cell>
          <cell r="D848" t="str">
            <v>SA COUNSELOR INTERN</v>
          </cell>
          <cell r="E848" t="str">
            <v>BOVE, JOHN</v>
          </cell>
          <cell r="F848">
            <v>1</v>
          </cell>
          <cell r="G848">
            <v>22851.34</v>
          </cell>
          <cell r="H848">
            <v>4699.6400000000003</v>
          </cell>
          <cell r="I848">
            <v>27550.98</v>
          </cell>
          <cell r="J848">
            <v>0</v>
          </cell>
          <cell r="K848">
            <v>0</v>
          </cell>
          <cell r="L848">
            <v>0</v>
          </cell>
          <cell r="M848">
            <v>0</v>
          </cell>
          <cell r="N848">
            <v>0</v>
          </cell>
          <cell r="O848">
            <v>0</v>
          </cell>
          <cell r="P848">
            <v>0</v>
          </cell>
          <cell r="R848">
            <v>890.82</v>
          </cell>
          <cell r="S848">
            <v>0</v>
          </cell>
          <cell r="T848">
            <v>0</v>
          </cell>
          <cell r="U848">
            <v>0</v>
          </cell>
          <cell r="V848">
            <v>1693.9401</v>
          </cell>
          <cell r="X848">
            <v>0</v>
          </cell>
          <cell r="Y848">
            <v>0</v>
          </cell>
          <cell r="Z848">
            <v>0</v>
          </cell>
          <cell r="AA848">
            <v>0</v>
          </cell>
          <cell r="AB848">
            <v>38231</v>
          </cell>
          <cell r="AC848">
            <v>38595</v>
          </cell>
        </row>
        <row r="849">
          <cell r="A849">
            <v>476</v>
          </cell>
          <cell r="B849">
            <v>1966</v>
          </cell>
          <cell r="C849">
            <v>33776</v>
          </cell>
          <cell r="D849" t="str">
            <v>RISK REDUCTION SPEC</v>
          </cell>
          <cell r="E849" t="str">
            <v>PORTER, KIMBERLY A</v>
          </cell>
          <cell r="F849">
            <v>1</v>
          </cell>
          <cell r="G849">
            <v>20234.7</v>
          </cell>
          <cell r="H849">
            <v>4243.4399999999996</v>
          </cell>
          <cell r="I849">
            <v>24478.14</v>
          </cell>
          <cell r="J849">
            <v>0</v>
          </cell>
          <cell r="K849">
            <v>0</v>
          </cell>
          <cell r="L849">
            <v>0</v>
          </cell>
          <cell r="M849">
            <v>0</v>
          </cell>
          <cell r="N849">
            <v>0</v>
          </cell>
          <cell r="O849">
            <v>0</v>
          </cell>
          <cell r="P849">
            <v>0</v>
          </cell>
          <cell r="R849">
            <v>452</v>
          </cell>
          <cell r="S849">
            <v>0</v>
          </cell>
          <cell r="T849">
            <v>0</v>
          </cell>
          <cell r="U849">
            <v>0</v>
          </cell>
          <cell r="V849">
            <v>1512.2429999999999</v>
          </cell>
          <cell r="X849">
            <v>0</v>
          </cell>
          <cell r="Y849">
            <v>0</v>
          </cell>
          <cell r="Z849">
            <v>0</v>
          </cell>
          <cell r="AA849">
            <v>0</v>
          </cell>
          <cell r="AB849">
            <v>38231</v>
          </cell>
          <cell r="AC849">
            <v>38595</v>
          </cell>
        </row>
        <row r="850">
          <cell r="A850">
            <v>476</v>
          </cell>
          <cell r="B850">
            <v>-1</v>
          </cell>
          <cell r="C850">
            <v>680411</v>
          </cell>
          <cell r="D850" t="str">
            <v>Unknown</v>
          </cell>
          <cell r="E850" t="str">
            <v>PARR, DEBORAH K. MD</v>
          </cell>
          <cell r="F850">
            <v>0</v>
          </cell>
          <cell r="G850">
            <v>0</v>
          </cell>
          <cell r="H850">
            <v>0</v>
          </cell>
          <cell r="I850">
            <v>0</v>
          </cell>
          <cell r="J850">
            <v>0</v>
          </cell>
          <cell r="K850">
            <v>0</v>
          </cell>
          <cell r="L850">
            <v>0</v>
          </cell>
          <cell r="M850">
            <v>0</v>
          </cell>
          <cell r="N850">
            <v>0</v>
          </cell>
          <cell r="O850">
            <v>0</v>
          </cell>
          <cell r="P850">
            <v>0</v>
          </cell>
          <cell r="Q850">
            <v>0</v>
          </cell>
          <cell r="R850">
            <v>187.97</v>
          </cell>
          <cell r="S850">
            <v>0</v>
          </cell>
          <cell r="T850">
            <v>0</v>
          </cell>
          <cell r="U850">
            <v>0</v>
          </cell>
          <cell r="V850">
            <v>0</v>
          </cell>
          <cell r="W850">
            <v>0</v>
          </cell>
          <cell r="X850">
            <v>0</v>
          </cell>
          <cell r="Y850">
            <v>0</v>
          </cell>
          <cell r="Z850">
            <v>0</v>
          </cell>
          <cell r="AA850">
            <v>0</v>
          </cell>
          <cell r="AB850">
            <v>38231</v>
          </cell>
          <cell r="AC850">
            <v>38595</v>
          </cell>
        </row>
        <row r="851">
          <cell r="A851">
            <v>476</v>
          </cell>
          <cell r="B851">
            <v>6238</v>
          </cell>
          <cell r="C851">
            <v>33771</v>
          </cell>
          <cell r="D851" t="str">
            <v>LVN</v>
          </cell>
          <cell r="E851" t="str">
            <v>BANKS, SAMMIE R</v>
          </cell>
          <cell r="F851">
            <v>0.75</v>
          </cell>
          <cell r="G851">
            <v>23977.84</v>
          </cell>
          <cell r="H851">
            <v>2310.33</v>
          </cell>
          <cell r="I851">
            <v>26288.17</v>
          </cell>
          <cell r="J851">
            <v>0</v>
          </cell>
          <cell r="K851">
            <v>0</v>
          </cell>
          <cell r="L851">
            <v>0</v>
          </cell>
          <cell r="M851">
            <v>0</v>
          </cell>
          <cell r="N851">
            <v>0</v>
          </cell>
          <cell r="O851">
            <v>0</v>
          </cell>
          <cell r="P851">
            <v>0</v>
          </cell>
          <cell r="R851">
            <v>392.45</v>
          </cell>
          <cell r="S851">
            <v>0</v>
          </cell>
          <cell r="T851">
            <v>0</v>
          </cell>
          <cell r="U851">
            <v>0</v>
          </cell>
          <cell r="V851">
            <v>985.75689999999997</v>
          </cell>
          <cell r="X851">
            <v>0</v>
          </cell>
          <cell r="Y851">
            <v>0</v>
          </cell>
          <cell r="Z851">
            <v>0</v>
          </cell>
          <cell r="AA851">
            <v>0</v>
          </cell>
          <cell r="AB851">
            <v>38231</v>
          </cell>
          <cell r="AC851">
            <v>38595</v>
          </cell>
        </row>
        <row r="852">
          <cell r="A852">
            <v>476</v>
          </cell>
          <cell r="B852">
            <v>6186</v>
          </cell>
          <cell r="C852">
            <v>31532</v>
          </cell>
          <cell r="D852" t="str">
            <v>SUBSTANCE ABUSE COUN</v>
          </cell>
          <cell r="E852" t="str">
            <v>SILVERSTEIN, LINDA</v>
          </cell>
          <cell r="F852">
            <v>1</v>
          </cell>
          <cell r="G852">
            <v>18983.919999999998</v>
          </cell>
          <cell r="H852">
            <v>7086</v>
          </cell>
          <cell r="I852">
            <v>26069.919999999998</v>
          </cell>
          <cell r="J852">
            <v>0</v>
          </cell>
          <cell r="K852">
            <v>0</v>
          </cell>
          <cell r="L852">
            <v>0</v>
          </cell>
          <cell r="M852">
            <v>0</v>
          </cell>
          <cell r="N852">
            <v>0</v>
          </cell>
          <cell r="O852">
            <v>0</v>
          </cell>
          <cell r="P852">
            <v>0</v>
          </cell>
          <cell r="R852">
            <v>372.25</v>
          </cell>
          <cell r="S852">
            <v>0</v>
          </cell>
          <cell r="T852">
            <v>0</v>
          </cell>
          <cell r="U852">
            <v>0</v>
          </cell>
          <cell r="V852">
            <v>1300.0005000000001</v>
          </cell>
          <cell r="X852">
            <v>0</v>
          </cell>
          <cell r="Y852">
            <v>0</v>
          </cell>
          <cell r="Z852">
            <v>0</v>
          </cell>
          <cell r="AA852">
            <v>0</v>
          </cell>
          <cell r="AB852">
            <v>38231</v>
          </cell>
          <cell r="AC852">
            <v>38595</v>
          </cell>
        </row>
        <row r="853">
          <cell r="A853">
            <v>476</v>
          </cell>
          <cell r="B853">
            <v>1966</v>
          </cell>
          <cell r="C853">
            <v>33370</v>
          </cell>
          <cell r="D853" t="str">
            <v>RISK REDUCTION SPEC</v>
          </cell>
          <cell r="E853" t="str">
            <v>PETERSON, CLAUDIA</v>
          </cell>
          <cell r="F853">
            <v>1</v>
          </cell>
          <cell r="G853">
            <v>19321.669999999998</v>
          </cell>
          <cell r="H853">
            <v>6397.45</v>
          </cell>
          <cell r="I853">
            <v>25719.119999999999</v>
          </cell>
          <cell r="J853">
            <v>0</v>
          </cell>
          <cell r="K853">
            <v>0</v>
          </cell>
          <cell r="L853">
            <v>0</v>
          </cell>
          <cell r="M853">
            <v>0</v>
          </cell>
          <cell r="N853">
            <v>0</v>
          </cell>
          <cell r="O853">
            <v>0</v>
          </cell>
          <cell r="P853">
            <v>0</v>
          </cell>
          <cell r="R853">
            <v>402.83</v>
          </cell>
          <cell r="S853">
            <v>0</v>
          </cell>
          <cell r="T853">
            <v>0</v>
          </cell>
          <cell r="U853">
            <v>0</v>
          </cell>
          <cell r="V853">
            <v>1530.5916</v>
          </cell>
          <cell r="X853">
            <v>0</v>
          </cell>
          <cell r="Y853">
            <v>0</v>
          </cell>
          <cell r="Z853">
            <v>0</v>
          </cell>
          <cell r="AA853">
            <v>0</v>
          </cell>
          <cell r="AB853">
            <v>38231</v>
          </cell>
          <cell r="AC853">
            <v>38595</v>
          </cell>
        </row>
        <row r="854">
          <cell r="A854">
            <v>476</v>
          </cell>
          <cell r="B854">
            <v>9013</v>
          </cell>
          <cell r="C854">
            <v>33370</v>
          </cell>
          <cell r="D854" t="str">
            <v>RLF AIDE</v>
          </cell>
          <cell r="E854" t="str">
            <v>PETERSON, CLAUDIA</v>
          </cell>
          <cell r="F854">
            <v>0.75</v>
          </cell>
          <cell r="G854">
            <v>93.79</v>
          </cell>
          <cell r="H854">
            <v>38.380000000000003</v>
          </cell>
          <cell r="I854">
            <v>132.16999999999999</v>
          </cell>
          <cell r="J854">
            <v>0</v>
          </cell>
          <cell r="K854">
            <v>0</v>
          </cell>
          <cell r="L854">
            <v>0</v>
          </cell>
          <cell r="M854">
            <v>0</v>
          </cell>
          <cell r="N854">
            <v>0</v>
          </cell>
          <cell r="O854">
            <v>0</v>
          </cell>
          <cell r="P854">
            <v>0</v>
          </cell>
          <cell r="R854">
            <v>0</v>
          </cell>
          <cell r="S854">
            <v>0</v>
          </cell>
          <cell r="T854">
            <v>0</v>
          </cell>
          <cell r="U854">
            <v>0</v>
          </cell>
          <cell r="V854">
            <v>9.9057999999999993</v>
          </cell>
          <cell r="X854">
            <v>0</v>
          </cell>
          <cell r="Y854">
            <v>0</v>
          </cell>
          <cell r="Z854">
            <v>0</v>
          </cell>
          <cell r="AA854">
            <v>0</v>
          </cell>
          <cell r="AB854">
            <v>38231</v>
          </cell>
          <cell r="AC854">
            <v>38595</v>
          </cell>
        </row>
        <row r="855">
          <cell r="A855">
            <v>476</v>
          </cell>
          <cell r="B855">
            <v>6314</v>
          </cell>
          <cell r="C855">
            <v>33795</v>
          </cell>
          <cell r="D855" t="str">
            <v>OUTREACH WORKER</v>
          </cell>
          <cell r="E855" t="str">
            <v>SCYPION, DEANDRA T</v>
          </cell>
          <cell r="F855">
            <v>1</v>
          </cell>
          <cell r="G855">
            <v>16021.65</v>
          </cell>
          <cell r="H855">
            <v>3184.39</v>
          </cell>
          <cell r="I855">
            <v>19206.04</v>
          </cell>
          <cell r="J855">
            <v>0</v>
          </cell>
          <cell r="K855">
            <v>0</v>
          </cell>
          <cell r="L855">
            <v>0</v>
          </cell>
          <cell r="M855">
            <v>0</v>
          </cell>
          <cell r="N855">
            <v>0</v>
          </cell>
          <cell r="O855">
            <v>0</v>
          </cell>
          <cell r="P855">
            <v>0</v>
          </cell>
          <cell r="R855">
            <v>834.93</v>
          </cell>
          <cell r="S855">
            <v>0</v>
          </cell>
          <cell r="T855">
            <v>0</v>
          </cell>
          <cell r="U855">
            <v>0</v>
          </cell>
          <cell r="V855">
            <v>1260.6065000000001</v>
          </cell>
          <cell r="X855">
            <v>0</v>
          </cell>
          <cell r="Y855">
            <v>0</v>
          </cell>
          <cell r="Z855">
            <v>0</v>
          </cell>
          <cell r="AA855">
            <v>0</v>
          </cell>
          <cell r="AB855">
            <v>38231</v>
          </cell>
          <cell r="AC855">
            <v>38595</v>
          </cell>
        </row>
        <row r="856">
          <cell r="A856">
            <v>476</v>
          </cell>
          <cell r="B856">
            <v>4276</v>
          </cell>
          <cell r="C856">
            <v>33100</v>
          </cell>
          <cell r="D856" t="str">
            <v>OUTREACH WORKER</v>
          </cell>
          <cell r="E856" t="str">
            <v>HALCOMB, SANDRA</v>
          </cell>
          <cell r="F856">
            <v>1</v>
          </cell>
          <cell r="G856">
            <v>28441.59</v>
          </cell>
          <cell r="H856">
            <v>9023.1200000000008</v>
          </cell>
          <cell r="I856">
            <v>37464.71</v>
          </cell>
          <cell r="J856">
            <v>0</v>
          </cell>
          <cell r="K856">
            <v>0</v>
          </cell>
          <cell r="L856">
            <v>0</v>
          </cell>
          <cell r="M856">
            <v>0</v>
          </cell>
          <cell r="N856">
            <v>0</v>
          </cell>
          <cell r="O856">
            <v>0</v>
          </cell>
          <cell r="P856">
            <v>0</v>
          </cell>
          <cell r="R856">
            <v>902</v>
          </cell>
          <cell r="S856">
            <v>0</v>
          </cell>
          <cell r="T856">
            <v>0</v>
          </cell>
          <cell r="U856">
            <v>0</v>
          </cell>
          <cell r="V856">
            <v>2080.0007999999998</v>
          </cell>
          <cell r="X856">
            <v>0</v>
          </cell>
          <cell r="Y856">
            <v>0</v>
          </cell>
          <cell r="Z856">
            <v>0</v>
          </cell>
          <cell r="AA856">
            <v>0</v>
          </cell>
          <cell r="AB856">
            <v>38231</v>
          </cell>
          <cell r="AC856">
            <v>38595</v>
          </cell>
        </row>
        <row r="857">
          <cell r="A857">
            <v>476</v>
          </cell>
          <cell r="B857">
            <v>9861</v>
          </cell>
          <cell r="C857">
            <v>33770</v>
          </cell>
          <cell r="D857" t="str">
            <v>SA COUNSELOR</v>
          </cell>
          <cell r="E857" t="str">
            <v>GUARIN, JENNIFER</v>
          </cell>
          <cell r="F857">
            <v>1</v>
          </cell>
          <cell r="G857">
            <v>26332.48</v>
          </cell>
          <cell r="H857">
            <v>5279.94</v>
          </cell>
          <cell r="I857">
            <v>31612.42</v>
          </cell>
          <cell r="J857">
            <v>0</v>
          </cell>
          <cell r="K857">
            <v>0</v>
          </cell>
          <cell r="L857">
            <v>0</v>
          </cell>
          <cell r="M857">
            <v>0</v>
          </cell>
          <cell r="N857">
            <v>0</v>
          </cell>
          <cell r="O857">
            <v>0</v>
          </cell>
          <cell r="P857">
            <v>0</v>
          </cell>
          <cell r="R857">
            <v>517.74</v>
          </cell>
          <cell r="S857">
            <v>0</v>
          </cell>
          <cell r="T857">
            <v>0</v>
          </cell>
          <cell r="U857">
            <v>0</v>
          </cell>
          <cell r="V857">
            <v>1817.1674</v>
          </cell>
          <cell r="X857">
            <v>0</v>
          </cell>
          <cell r="Y857">
            <v>0</v>
          </cell>
          <cell r="Z857">
            <v>0</v>
          </cell>
          <cell r="AA857">
            <v>0</v>
          </cell>
          <cell r="AB857">
            <v>38231</v>
          </cell>
          <cell r="AC857">
            <v>38595</v>
          </cell>
        </row>
        <row r="858">
          <cell r="A858">
            <v>476</v>
          </cell>
          <cell r="B858">
            <v>5958</v>
          </cell>
          <cell r="C858">
            <v>33004</v>
          </cell>
          <cell r="D858" t="str">
            <v>OUTREACH WORKER</v>
          </cell>
          <cell r="E858" t="str">
            <v>LOVE, ROBERT</v>
          </cell>
          <cell r="F858">
            <v>0.75</v>
          </cell>
          <cell r="G858">
            <v>19304.14</v>
          </cell>
          <cell r="H858">
            <v>9623.91</v>
          </cell>
          <cell r="I858">
            <v>28928.05</v>
          </cell>
          <cell r="J858">
            <v>0</v>
          </cell>
          <cell r="K858">
            <v>0</v>
          </cell>
          <cell r="L858">
            <v>0</v>
          </cell>
          <cell r="M858">
            <v>0</v>
          </cell>
          <cell r="N858">
            <v>0</v>
          </cell>
          <cell r="O858">
            <v>0</v>
          </cell>
          <cell r="P858">
            <v>0</v>
          </cell>
          <cell r="R858">
            <v>822.75</v>
          </cell>
          <cell r="S858">
            <v>0</v>
          </cell>
          <cell r="T858">
            <v>0</v>
          </cell>
          <cell r="U858">
            <v>0</v>
          </cell>
          <cell r="V858">
            <v>1555</v>
          </cell>
          <cell r="X858">
            <v>0</v>
          </cell>
          <cell r="Y858">
            <v>0</v>
          </cell>
          <cell r="Z858">
            <v>0</v>
          </cell>
          <cell r="AA858">
            <v>0</v>
          </cell>
          <cell r="AB858">
            <v>38231</v>
          </cell>
          <cell r="AC858">
            <v>38595</v>
          </cell>
        </row>
        <row r="859">
          <cell r="A859">
            <v>476</v>
          </cell>
          <cell r="B859">
            <v>6313</v>
          </cell>
          <cell r="C859">
            <v>32517</v>
          </cell>
          <cell r="D859" t="str">
            <v>OUTREACH WORKER</v>
          </cell>
          <cell r="E859" t="str">
            <v>CANTU JR, ADAM</v>
          </cell>
          <cell r="F859">
            <v>1</v>
          </cell>
          <cell r="G859">
            <v>16127.77</v>
          </cell>
          <cell r="H859">
            <v>1522.29</v>
          </cell>
          <cell r="I859">
            <v>17650.060000000001</v>
          </cell>
          <cell r="J859">
            <v>0</v>
          </cell>
          <cell r="K859">
            <v>0</v>
          </cell>
          <cell r="L859">
            <v>0</v>
          </cell>
          <cell r="M859">
            <v>0</v>
          </cell>
          <cell r="N859">
            <v>0</v>
          </cell>
          <cell r="O859">
            <v>0</v>
          </cell>
          <cell r="P859">
            <v>0</v>
          </cell>
          <cell r="R859">
            <v>613.32000000000005</v>
          </cell>
          <cell r="S859">
            <v>0</v>
          </cell>
          <cell r="T859">
            <v>0</v>
          </cell>
          <cell r="U859">
            <v>0</v>
          </cell>
          <cell r="V859">
            <v>1142.4246000000001</v>
          </cell>
          <cell r="X859">
            <v>0</v>
          </cell>
          <cell r="Y859">
            <v>0</v>
          </cell>
          <cell r="Z859">
            <v>0</v>
          </cell>
          <cell r="AA859">
            <v>0</v>
          </cell>
          <cell r="AB859">
            <v>38231</v>
          </cell>
          <cell r="AC859">
            <v>38595</v>
          </cell>
        </row>
        <row r="860">
          <cell r="A860">
            <v>476</v>
          </cell>
          <cell r="B860">
            <v>5727</v>
          </cell>
          <cell r="C860">
            <v>32513</v>
          </cell>
          <cell r="D860" t="str">
            <v>PCPE COORDINATOR</v>
          </cell>
          <cell r="E860" t="str">
            <v>CANTU, RENEE</v>
          </cell>
          <cell r="F860">
            <v>1</v>
          </cell>
          <cell r="G860">
            <v>31982.1</v>
          </cell>
          <cell r="H860">
            <v>11076.61</v>
          </cell>
          <cell r="I860">
            <v>43058.71</v>
          </cell>
          <cell r="J860">
            <v>0</v>
          </cell>
          <cell r="K860">
            <v>0</v>
          </cell>
          <cell r="L860">
            <v>0</v>
          </cell>
          <cell r="M860">
            <v>0</v>
          </cell>
          <cell r="N860">
            <v>0</v>
          </cell>
          <cell r="O860">
            <v>0</v>
          </cell>
          <cell r="P860">
            <v>0</v>
          </cell>
          <cell r="R860">
            <v>1085.33</v>
          </cell>
          <cell r="S860">
            <v>0</v>
          </cell>
          <cell r="T860">
            <v>0</v>
          </cell>
          <cell r="U860">
            <v>0</v>
          </cell>
          <cell r="V860">
            <v>2080.0007999999998</v>
          </cell>
          <cell r="X860">
            <v>0</v>
          </cell>
          <cell r="Y860">
            <v>0</v>
          </cell>
          <cell r="Z860">
            <v>0</v>
          </cell>
          <cell r="AA860">
            <v>0</v>
          </cell>
          <cell r="AB860">
            <v>38231</v>
          </cell>
          <cell r="AC860">
            <v>38595</v>
          </cell>
        </row>
        <row r="861">
          <cell r="A861">
            <v>476</v>
          </cell>
          <cell r="B861">
            <v>6237</v>
          </cell>
          <cell r="C861">
            <v>33262</v>
          </cell>
          <cell r="D861" t="str">
            <v>INTERVENTION SPECIALIST</v>
          </cell>
          <cell r="E861" t="str">
            <v>WENMOHS, ROY</v>
          </cell>
          <cell r="F861">
            <v>1</v>
          </cell>
          <cell r="G861">
            <v>21758.355006882415</v>
          </cell>
          <cell r="H861">
            <v>6334.5296068957023</v>
          </cell>
          <cell r="I861">
            <v>28092.884613778118</v>
          </cell>
          <cell r="J861">
            <v>0</v>
          </cell>
          <cell r="K861">
            <v>0</v>
          </cell>
          <cell r="L861">
            <v>0</v>
          </cell>
          <cell r="M861">
            <v>0</v>
          </cell>
          <cell r="N861">
            <v>0</v>
          </cell>
          <cell r="O861">
            <v>0</v>
          </cell>
          <cell r="P861">
            <v>0</v>
          </cell>
          <cell r="R861">
            <v>685.66</v>
          </cell>
          <cell r="S861">
            <v>0</v>
          </cell>
          <cell r="T861">
            <v>0</v>
          </cell>
          <cell r="U861">
            <v>0</v>
          </cell>
          <cell r="V861">
            <v>1349.307229405455</v>
          </cell>
          <cell r="X861">
            <v>0</v>
          </cell>
          <cell r="Y861">
            <v>0</v>
          </cell>
          <cell r="Z861">
            <v>0</v>
          </cell>
          <cell r="AA861">
            <v>0</v>
          </cell>
          <cell r="AB861">
            <v>38231</v>
          </cell>
          <cell r="AC861">
            <v>38595</v>
          </cell>
        </row>
        <row r="862">
          <cell r="A862">
            <v>476</v>
          </cell>
          <cell r="B862">
            <v>4375</v>
          </cell>
          <cell r="C862">
            <v>31791</v>
          </cell>
          <cell r="D862" t="str">
            <v>SUPR OUTREACH TEAM SPVR</v>
          </cell>
          <cell r="E862" t="str">
            <v>BLACK, ELVIA</v>
          </cell>
          <cell r="F862">
            <v>1</v>
          </cell>
          <cell r="G862">
            <v>202.87094312656035</v>
          </cell>
          <cell r="H862">
            <v>66.50836018909223</v>
          </cell>
          <cell r="I862">
            <v>269.37930331565258</v>
          </cell>
          <cell r="J862">
            <v>0</v>
          </cell>
          <cell r="K862">
            <v>0</v>
          </cell>
          <cell r="L862">
            <v>0</v>
          </cell>
          <cell r="M862">
            <v>0</v>
          </cell>
          <cell r="N862">
            <v>0</v>
          </cell>
          <cell r="O862">
            <v>0</v>
          </cell>
          <cell r="P862">
            <v>0</v>
          </cell>
          <cell r="R862">
            <v>10.16</v>
          </cell>
          <cell r="S862">
            <v>0</v>
          </cell>
          <cell r="T862">
            <v>0</v>
          </cell>
          <cell r="U862">
            <v>0</v>
          </cell>
          <cell r="V862">
            <v>10.16</v>
          </cell>
          <cell r="X862">
            <v>0</v>
          </cell>
          <cell r="Y862">
            <v>0</v>
          </cell>
          <cell r="Z862">
            <v>0</v>
          </cell>
          <cell r="AA862">
            <v>0</v>
          </cell>
          <cell r="AB862">
            <v>38231</v>
          </cell>
          <cell r="AC862">
            <v>38595</v>
          </cell>
        </row>
        <row r="863">
          <cell r="A863">
            <v>476</v>
          </cell>
          <cell r="B863">
            <v>5738</v>
          </cell>
          <cell r="C863">
            <v>33385</v>
          </cell>
          <cell r="D863" t="str">
            <v>CASE MANAGER, HEI LEAD</v>
          </cell>
          <cell r="E863" t="str">
            <v>SPURGEON, JENNIFER</v>
          </cell>
          <cell r="F863">
            <v>1</v>
          </cell>
          <cell r="G863">
            <v>31645.47</v>
          </cell>
          <cell r="H863">
            <v>9550.18</v>
          </cell>
          <cell r="I863">
            <v>41195.65</v>
          </cell>
          <cell r="J863">
            <v>0</v>
          </cell>
          <cell r="K863">
            <v>0</v>
          </cell>
          <cell r="L863">
            <v>0</v>
          </cell>
          <cell r="M863">
            <v>0</v>
          </cell>
          <cell r="N863">
            <v>0</v>
          </cell>
          <cell r="O863">
            <v>0</v>
          </cell>
          <cell r="P863">
            <v>0</v>
          </cell>
          <cell r="R863">
            <v>344.5</v>
          </cell>
          <cell r="S863">
            <v>0</v>
          </cell>
          <cell r="T863">
            <v>0</v>
          </cell>
          <cell r="U863">
            <v>0</v>
          </cell>
          <cell r="V863">
            <v>2084.0018</v>
          </cell>
          <cell r="X863">
            <v>0</v>
          </cell>
          <cell r="Y863">
            <v>0</v>
          </cell>
          <cell r="Z863">
            <v>0</v>
          </cell>
          <cell r="AA863">
            <v>0</v>
          </cell>
          <cell r="AB863">
            <v>38231</v>
          </cell>
          <cell r="AC863">
            <v>38595</v>
          </cell>
        </row>
        <row r="864">
          <cell r="A864">
            <v>476</v>
          </cell>
          <cell r="B864">
            <v>4400</v>
          </cell>
          <cell r="C864">
            <v>33412</v>
          </cell>
          <cell r="D864" t="str">
            <v>CASE MANAGER, HEI</v>
          </cell>
          <cell r="E864" t="str">
            <v>WOODS, MELINDA W</v>
          </cell>
          <cell r="F864">
            <v>1</v>
          </cell>
          <cell r="G864">
            <v>30818.14</v>
          </cell>
          <cell r="H864">
            <v>4287.3599999999997</v>
          </cell>
          <cell r="I864">
            <v>35105.5</v>
          </cell>
          <cell r="J864">
            <v>0</v>
          </cell>
          <cell r="K864">
            <v>0</v>
          </cell>
          <cell r="L864">
            <v>0</v>
          </cell>
          <cell r="M864">
            <v>0</v>
          </cell>
          <cell r="N864">
            <v>0</v>
          </cell>
          <cell r="O864">
            <v>0</v>
          </cell>
          <cell r="P864">
            <v>0</v>
          </cell>
          <cell r="R864">
            <v>311.25</v>
          </cell>
          <cell r="S864">
            <v>0</v>
          </cell>
          <cell r="T864">
            <v>0</v>
          </cell>
          <cell r="U864">
            <v>0</v>
          </cell>
          <cell r="V864">
            <v>2065.9674</v>
          </cell>
          <cell r="X864">
            <v>0</v>
          </cell>
          <cell r="Y864">
            <v>0</v>
          </cell>
          <cell r="Z864">
            <v>0</v>
          </cell>
          <cell r="AA864">
            <v>0</v>
          </cell>
          <cell r="AB864">
            <v>38231</v>
          </cell>
          <cell r="AC864">
            <v>38595</v>
          </cell>
        </row>
        <row r="865">
          <cell r="A865">
            <v>476</v>
          </cell>
          <cell r="B865">
            <v>4273</v>
          </cell>
          <cell r="C865">
            <v>33631</v>
          </cell>
          <cell r="D865" t="str">
            <v>CASE MANAGER, HEI</v>
          </cell>
          <cell r="E865" t="str">
            <v>JOHNSON, RONALD M</v>
          </cell>
          <cell r="F865">
            <v>1</v>
          </cell>
          <cell r="G865">
            <v>28524.400000000001</v>
          </cell>
          <cell r="H865">
            <v>10620.47</v>
          </cell>
          <cell r="I865">
            <v>39144.870000000003</v>
          </cell>
          <cell r="J865">
            <v>0</v>
          </cell>
          <cell r="K865">
            <v>0</v>
          </cell>
          <cell r="L865">
            <v>0</v>
          </cell>
          <cell r="M865">
            <v>0</v>
          </cell>
          <cell r="N865">
            <v>0</v>
          </cell>
          <cell r="O865">
            <v>0</v>
          </cell>
          <cell r="P865">
            <v>0</v>
          </cell>
          <cell r="R865">
            <v>477.23</v>
          </cell>
          <cell r="S865">
            <v>0</v>
          </cell>
          <cell r="T865">
            <v>0</v>
          </cell>
          <cell r="U865">
            <v>0</v>
          </cell>
          <cell r="V865">
            <v>2078.6507999999999</v>
          </cell>
          <cell r="X865">
            <v>0</v>
          </cell>
          <cell r="Y865">
            <v>0</v>
          </cell>
          <cell r="Z865">
            <v>0</v>
          </cell>
          <cell r="AA865">
            <v>0</v>
          </cell>
          <cell r="AB865">
            <v>38231</v>
          </cell>
          <cell r="AC865">
            <v>38595</v>
          </cell>
        </row>
        <row r="866">
          <cell r="A866">
            <v>476</v>
          </cell>
          <cell r="B866">
            <v>6230</v>
          </cell>
          <cell r="C866">
            <v>33670</v>
          </cell>
          <cell r="D866" t="str">
            <v>SA COUNSELOR</v>
          </cell>
          <cell r="E866" t="str">
            <v>RUBEN, JOHN R</v>
          </cell>
          <cell r="F866">
            <v>1</v>
          </cell>
          <cell r="G866">
            <v>32545</v>
          </cell>
          <cell r="H866">
            <v>13194.48</v>
          </cell>
          <cell r="I866">
            <v>45739.48</v>
          </cell>
          <cell r="J866">
            <v>0</v>
          </cell>
          <cell r="K866">
            <v>0</v>
          </cell>
          <cell r="L866">
            <v>0</v>
          </cell>
          <cell r="M866">
            <v>0</v>
          </cell>
          <cell r="N866">
            <v>0</v>
          </cell>
          <cell r="O866">
            <v>0</v>
          </cell>
          <cell r="P866">
            <v>0</v>
          </cell>
          <cell r="R866">
            <v>1851.9</v>
          </cell>
          <cell r="S866">
            <v>0</v>
          </cell>
          <cell r="T866">
            <v>0</v>
          </cell>
          <cell r="U866">
            <v>0</v>
          </cell>
          <cell r="V866">
            <v>2080.0007999999998</v>
          </cell>
          <cell r="X866">
            <v>0</v>
          </cell>
          <cell r="Y866">
            <v>0</v>
          </cell>
          <cell r="Z866">
            <v>0</v>
          </cell>
          <cell r="AA866">
            <v>0</v>
          </cell>
          <cell r="AB866">
            <v>38231</v>
          </cell>
          <cell r="AC866">
            <v>38595</v>
          </cell>
        </row>
        <row r="867">
          <cell r="A867">
            <v>476</v>
          </cell>
          <cell r="B867">
            <v>5637</v>
          </cell>
          <cell r="C867">
            <v>33703</v>
          </cell>
          <cell r="D867" t="str">
            <v>SUPR OUTPATIENT TRT COORD CSAT</v>
          </cell>
          <cell r="E867" t="str">
            <v>BURDISON, MARIANNE GOSMA</v>
          </cell>
          <cell r="F867">
            <v>1</v>
          </cell>
          <cell r="G867">
            <v>22419.61843072866</v>
          </cell>
          <cell r="H867">
            <v>6462.5069961631307</v>
          </cell>
          <cell r="I867">
            <v>28882.125426891791</v>
          </cell>
          <cell r="J867">
            <v>0</v>
          </cell>
          <cell r="K867">
            <v>0</v>
          </cell>
          <cell r="L867">
            <v>0</v>
          </cell>
          <cell r="M867">
            <v>0</v>
          </cell>
          <cell r="N867">
            <v>0</v>
          </cell>
          <cell r="O867">
            <v>0</v>
          </cell>
          <cell r="P867">
            <v>0</v>
          </cell>
          <cell r="R867">
            <v>1374.5</v>
          </cell>
          <cell r="S867">
            <v>0</v>
          </cell>
          <cell r="T867">
            <v>0</v>
          </cell>
          <cell r="U867">
            <v>0</v>
          </cell>
          <cell r="V867">
            <v>1374.5</v>
          </cell>
          <cell r="X867">
            <v>0</v>
          </cell>
          <cell r="Y867">
            <v>0</v>
          </cell>
          <cell r="Z867">
            <v>0</v>
          </cell>
          <cell r="AA867">
            <v>0</v>
          </cell>
          <cell r="AB867">
            <v>38231</v>
          </cell>
          <cell r="AC867">
            <v>38595</v>
          </cell>
        </row>
        <row r="868">
          <cell r="A868">
            <v>476</v>
          </cell>
          <cell r="B868">
            <v>3015</v>
          </cell>
          <cell r="C868">
            <v>33726</v>
          </cell>
          <cell r="D868" t="str">
            <v>CASE MANAGER, HEI</v>
          </cell>
          <cell r="E868" t="str">
            <v>HOLTON, ELAINE S</v>
          </cell>
          <cell r="F868">
            <v>1</v>
          </cell>
          <cell r="G868">
            <v>26682.69</v>
          </cell>
          <cell r="H868">
            <v>8626.84</v>
          </cell>
          <cell r="I868">
            <v>35309.53</v>
          </cell>
          <cell r="J868">
            <v>0</v>
          </cell>
          <cell r="K868">
            <v>0</v>
          </cell>
          <cell r="L868">
            <v>0</v>
          </cell>
          <cell r="M868">
            <v>0</v>
          </cell>
          <cell r="N868">
            <v>0</v>
          </cell>
          <cell r="O868">
            <v>0</v>
          </cell>
          <cell r="P868">
            <v>0</v>
          </cell>
          <cell r="R868">
            <v>377.33</v>
          </cell>
          <cell r="S868">
            <v>0</v>
          </cell>
          <cell r="T868">
            <v>0</v>
          </cell>
          <cell r="U868">
            <v>0</v>
          </cell>
          <cell r="V868">
            <v>2080.0008000000003</v>
          </cell>
          <cell r="X868">
            <v>0</v>
          </cell>
          <cell r="Y868">
            <v>0</v>
          </cell>
          <cell r="Z868">
            <v>0</v>
          </cell>
          <cell r="AA868">
            <v>0</v>
          </cell>
          <cell r="AB868">
            <v>38231</v>
          </cell>
          <cell r="AC868">
            <v>38595</v>
          </cell>
        </row>
        <row r="869">
          <cell r="A869">
            <v>476</v>
          </cell>
          <cell r="B869">
            <v>6035</v>
          </cell>
          <cell r="C869">
            <v>32173</v>
          </cell>
          <cell r="D869" t="str">
            <v>MH SPECIALIST</v>
          </cell>
          <cell r="E869" t="str">
            <v>GARCIA-BATOT, ROSELLA</v>
          </cell>
          <cell r="F869">
            <v>1</v>
          </cell>
          <cell r="G869">
            <v>34641.43</v>
          </cell>
          <cell r="H869">
            <v>5032.3599999999997</v>
          </cell>
          <cell r="I869">
            <v>39673.79</v>
          </cell>
          <cell r="J869">
            <v>0</v>
          </cell>
          <cell r="K869">
            <v>0</v>
          </cell>
          <cell r="L869">
            <v>0</v>
          </cell>
          <cell r="M869">
            <v>0</v>
          </cell>
          <cell r="N869">
            <v>0</v>
          </cell>
          <cell r="O869">
            <v>0</v>
          </cell>
          <cell r="P869">
            <v>0</v>
          </cell>
          <cell r="R869">
            <v>472.33</v>
          </cell>
          <cell r="S869">
            <v>0</v>
          </cell>
          <cell r="T869">
            <v>0</v>
          </cell>
          <cell r="U869">
            <v>0</v>
          </cell>
          <cell r="V869">
            <v>2060.9807999999998</v>
          </cell>
          <cell r="X869">
            <v>0</v>
          </cell>
          <cell r="Y869">
            <v>0</v>
          </cell>
          <cell r="Z869">
            <v>0</v>
          </cell>
          <cell r="AA869">
            <v>0</v>
          </cell>
          <cell r="AB869">
            <v>38231</v>
          </cell>
          <cell r="AC869">
            <v>38595</v>
          </cell>
        </row>
        <row r="870">
          <cell r="A870">
            <v>486</v>
          </cell>
          <cell r="B870">
            <v>-1</v>
          </cell>
          <cell r="C870">
            <v>3697</v>
          </cell>
          <cell r="D870" t="str">
            <v>Unknown</v>
          </cell>
          <cell r="E870" t="str">
            <v>POLACHECK, THOMAS</v>
          </cell>
          <cell r="F870">
            <v>0</v>
          </cell>
          <cell r="G870">
            <v>29.363589931646047</v>
          </cell>
          <cell r="H870">
            <v>8.8388386451410348</v>
          </cell>
          <cell r="I870">
            <v>38.202428576787085</v>
          </cell>
          <cell r="J870">
            <v>0</v>
          </cell>
          <cell r="K870">
            <v>0</v>
          </cell>
          <cell r="L870">
            <v>0</v>
          </cell>
          <cell r="M870">
            <v>0</v>
          </cell>
          <cell r="N870">
            <v>0</v>
          </cell>
          <cell r="O870">
            <v>0</v>
          </cell>
          <cell r="P870">
            <v>0</v>
          </cell>
          <cell r="Q870">
            <v>0</v>
          </cell>
          <cell r="R870">
            <v>1.5</v>
          </cell>
          <cell r="S870">
            <v>0</v>
          </cell>
          <cell r="T870">
            <v>0</v>
          </cell>
          <cell r="U870">
            <v>0</v>
          </cell>
          <cell r="V870">
            <v>1.3384577643306894</v>
          </cell>
          <cell r="W870">
            <v>0</v>
          </cell>
          <cell r="X870">
            <v>0</v>
          </cell>
          <cell r="Y870">
            <v>0</v>
          </cell>
          <cell r="Z870">
            <v>0</v>
          </cell>
          <cell r="AA870">
            <v>0</v>
          </cell>
          <cell r="AB870">
            <v>38231</v>
          </cell>
          <cell r="AC870">
            <v>38595</v>
          </cell>
        </row>
        <row r="871">
          <cell r="A871">
            <v>486</v>
          </cell>
          <cell r="B871">
            <v>-1</v>
          </cell>
          <cell r="C871">
            <v>30066</v>
          </cell>
          <cell r="D871" t="str">
            <v>Unknown</v>
          </cell>
          <cell r="E871" t="str">
            <v>BACH, RUSSELL MD</v>
          </cell>
          <cell r="F871">
            <v>0</v>
          </cell>
          <cell r="G871">
            <v>2.8525579944509203</v>
          </cell>
          <cell r="H871">
            <v>0.53331844822774221</v>
          </cell>
          <cell r="I871">
            <v>3.3858764426786623</v>
          </cell>
          <cell r="J871">
            <v>0</v>
          </cell>
          <cell r="K871">
            <v>0</v>
          </cell>
          <cell r="L871">
            <v>0</v>
          </cell>
          <cell r="M871">
            <v>0</v>
          </cell>
          <cell r="N871">
            <v>0</v>
          </cell>
          <cell r="O871">
            <v>0</v>
          </cell>
          <cell r="P871">
            <v>0</v>
          </cell>
          <cell r="Q871">
            <v>0</v>
          </cell>
          <cell r="R871">
            <v>0.02</v>
          </cell>
          <cell r="S871">
            <v>0</v>
          </cell>
          <cell r="T871">
            <v>0</v>
          </cell>
          <cell r="U871">
            <v>0</v>
          </cell>
          <cell r="V871">
            <v>4.4392674557961614E-2</v>
          </cell>
          <cell r="W871">
            <v>0</v>
          </cell>
          <cell r="X871">
            <v>0</v>
          </cell>
          <cell r="Y871">
            <v>0</v>
          </cell>
          <cell r="Z871">
            <v>0</v>
          </cell>
          <cell r="AA871">
            <v>0</v>
          </cell>
          <cell r="AB871">
            <v>38231</v>
          </cell>
          <cell r="AC871">
            <v>38595</v>
          </cell>
        </row>
        <row r="872">
          <cell r="A872">
            <v>486</v>
          </cell>
          <cell r="B872">
            <v>-1</v>
          </cell>
          <cell r="C872">
            <v>33713</v>
          </cell>
          <cell r="D872" t="str">
            <v>Unknown</v>
          </cell>
          <cell r="E872" t="str">
            <v>BENNETT, PAMELA A</v>
          </cell>
          <cell r="F872">
            <v>0</v>
          </cell>
          <cell r="G872">
            <v>57.113077659829344</v>
          </cell>
          <cell r="H872">
            <v>18.541738167451562</v>
          </cell>
          <cell r="I872">
            <v>75.654815827280913</v>
          </cell>
          <cell r="J872">
            <v>0</v>
          </cell>
          <cell r="K872">
            <v>0</v>
          </cell>
          <cell r="L872">
            <v>0</v>
          </cell>
          <cell r="M872">
            <v>0</v>
          </cell>
          <cell r="N872">
            <v>0</v>
          </cell>
          <cell r="O872">
            <v>0</v>
          </cell>
          <cell r="P872">
            <v>0</v>
          </cell>
          <cell r="Q872">
            <v>0</v>
          </cell>
          <cell r="R872">
            <v>1.75</v>
          </cell>
          <cell r="S872">
            <v>0</v>
          </cell>
          <cell r="T872">
            <v>0</v>
          </cell>
          <cell r="U872">
            <v>0</v>
          </cell>
          <cell r="V872">
            <v>3.671506006065937</v>
          </cell>
          <cell r="W872">
            <v>0</v>
          </cell>
          <cell r="X872">
            <v>0</v>
          </cell>
          <cell r="Y872">
            <v>0</v>
          </cell>
          <cell r="Z872">
            <v>0</v>
          </cell>
          <cell r="AA872">
            <v>0</v>
          </cell>
          <cell r="AB872">
            <v>38231</v>
          </cell>
          <cell r="AC872">
            <v>38595</v>
          </cell>
        </row>
        <row r="873">
          <cell r="A873">
            <v>486</v>
          </cell>
          <cell r="B873">
            <v>-1</v>
          </cell>
          <cell r="C873">
            <v>931742</v>
          </cell>
          <cell r="D873" t="str">
            <v>Unknown</v>
          </cell>
          <cell r="E873" t="str">
            <v>FLUME, DAVID MD</v>
          </cell>
          <cell r="F873">
            <v>0</v>
          </cell>
          <cell r="G873">
            <v>0</v>
          </cell>
          <cell r="H873">
            <v>0</v>
          </cell>
          <cell r="I873">
            <v>0</v>
          </cell>
          <cell r="J873">
            <v>0</v>
          </cell>
          <cell r="K873">
            <v>0</v>
          </cell>
          <cell r="L873">
            <v>0</v>
          </cell>
          <cell r="M873">
            <v>0</v>
          </cell>
          <cell r="N873">
            <v>0</v>
          </cell>
          <cell r="O873">
            <v>0</v>
          </cell>
          <cell r="P873">
            <v>0</v>
          </cell>
          <cell r="Q873">
            <v>0</v>
          </cell>
          <cell r="R873">
            <v>456.47</v>
          </cell>
          <cell r="S873">
            <v>0</v>
          </cell>
          <cell r="T873">
            <v>0</v>
          </cell>
          <cell r="U873">
            <v>0</v>
          </cell>
          <cell r="V873">
            <v>0</v>
          </cell>
          <cell r="W873">
            <v>0</v>
          </cell>
          <cell r="X873">
            <v>0</v>
          </cell>
          <cell r="Y873">
            <v>0</v>
          </cell>
          <cell r="Z873">
            <v>0</v>
          </cell>
          <cell r="AA873">
            <v>0</v>
          </cell>
          <cell r="AB873">
            <v>38231</v>
          </cell>
          <cell r="AC873">
            <v>38595</v>
          </cell>
        </row>
        <row r="874">
          <cell r="A874">
            <v>486</v>
          </cell>
          <cell r="B874">
            <v>6293</v>
          </cell>
          <cell r="C874">
            <v>33716</v>
          </cell>
          <cell r="D874" t="str">
            <v>LVN</v>
          </cell>
          <cell r="E874" t="str">
            <v>RUNDBLAD,MARY CATHERINE</v>
          </cell>
          <cell r="F874">
            <v>1</v>
          </cell>
          <cell r="G874">
            <v>2522.92</v>
          </cell>
          <cell r="H874">
            <v>388.72</v>
          </cell>
          <cell r="I874">
            <v>2911.64</v>
          </cell>
          <cell r="J874">
            <v>0</v>
          </cell>
          <cell r="K874">
            <v>0</v>
          </cell>
          <cell r="L874">
            <v>0</v>
          </cell>
          <cell r="M874">
            <v>0</v>
          </cell>
          <cell r="N874">
            <v>0</v>
          </cell>
          <cell r="O874">
            <v>0</v>
          </cell>
          <cell r="P874">
            <v>0</v>
          </cell>
          <cell r="R874">
            <v>23.07</v>
          </cell>
          <cell r="S874">
            <v>0</v>
          </cell>
          <cell r="T874">
            <v>0</v>
          </cell>
          <cell r="U874">
            <v>0</v>
          </cell>
          <cell r="V874">
            <v>152.19999999999999</v>
          </cell>
          <cell r="X874">
            <v>0</v>
          </cell>
          <cell r="Y874">
            <v>0</v>
          </cell>
          <cell r="Z874">
            <v>0</v>
          </cell>
          <cell r="AA874">
            <v>0</v>
          </cell>
          <cell r="AB874">
            <v>38231</v>
          </cell>
          <cell r="AC874">
            <v>38595</v>
          </cell>
        </row>
        <row r="875">
          <cell r="A875">
            <v>486</v>
          </cell>
          <cell r="B875">
            <v>6293</v>
          </cell>
          <cell r="C875">
            <v>33711</v>
          </cell>
          <cell r="D875" t="str">
            <v>LVN</v>
          </cell>
          <cell r="E875" t="str">
            <v>SOLORZANO, CARMEN</v>
          </cell>
          <cell r="F875">
            <v>1</v>
          </cell>
          <cell r="G875">
            <v>18090.740000000002</v>
          </cell>
          <cell r="H875">
            <v>2582.29</v>
          </cell>
          <cell r="I875">
            <v>20673.03</v>
          </cell>
          <cell r="J875">
            <v>0</v>
          </cell>
          <cell r="K875">
            <v>0</v>
          </cell>
          <cell r="L875">
            <v>0</v>
          </cell>
          <cell r="M875">
            <v>0</v>
          </cell>
          <cell r="N875">
            <v>0</v>
          </cell>
          <cell r="O875">
            <v>0</v>
          </cell>
          <cell r="P875">
            <v>0</v>
          </cell>
          <cell r="R875">
            <v>410.05</v>
          </cell>
          <cell r="S875">
            <v>0</v>
          </cell>
          <cell r="T875">
            <v>0</v>
          </cell>
          <cell r="U875">
            <v>0</v>
          </cell>
          <cell r="V875">
            <v>1372</v>
          </cell>
          <cell r="X875">
            <v>0</v>
          </cell>
          <cell r="Y875">
            <v>0</v>
          </cell>
          <cell r="Z875">
            <v>0</v>
          </cell>
          <cell r="AA875">
            <v>0</v>
          </cell>
          <cell r="AB875">
            <v>38231</v>
          </cell>
          <cell r="AC875">
            <v>38595</v>
          </cell>
        </row>
        <row r="876">
          <cell r="A876">
            <v>486</v>
          </cell>
          <cell r="B876">
            <v>4331</v>
          </cell>
          <cell r="C876">
            <v>32985</v>
          </cell>
          <cell r="D876" t="str">
            <v>SUPR TEAM LEADER</v>
          </cell>
          <cell r="E876" t="str">
            <v>KOLTON, SHARON</v>
          </cell>
          <cell r="F876">
            <v>1</v>
          </cell>
          <cell r="G876">
            <v>4608.000325769106</v>
          </cell>
          <cell r="H876">
            <v>1307.1350561019015</v>
          </cell>
          <cell r="I876">
            <v>5915.1353818710077</v>
          </cell>
          <cell r="J876">
            <v>0</v>
          </cell>
          <cell r="K876">
            <v>0</v>
          </cell>
          <cell r="L876">
            <v>0</v>
          </cell>
          <cell r="M876">
            <v>0</v>
          </cell>
          <cell r="N876">
            <v>0</v>
          </cell>
          <cell r="O876">
            <v>0</v>
          </cell>
          <cell r="P876">
            <v>0</v>
          </cell>
          <cell r="R876">
            <v>268.88</v>
          </cell>
          <cell r="S876">
            <v>0</v>
          </cell>
          <cell r="T876">
            <v>0</v>
          </cell>
          <cell r="U876">
            <v>0</v>
          </cell>
          <cell r="V876">
            <v>268.88</v>
          </cell>
          <cell r="X876">
            <v>0</v>
          </cell>
          <cell r="Y876">
            <v>0</v>
          </cell>
          <cell r="Z876">
            <v>0</v>
          </cell>
          <cell r="AA876">
            <v>0</v>
          </cell>
          <cell r="AB876">
            <v>38231</v>
          </cell>
          <cell r="AC876">
            <v>38595</v>
          </cell>
        </row>
        <row r="877">
          <cell r="A877">
            <v>486</v>
          </cell>
          <cell r="B877">
            <v>4321</v>
          </cell>
          <cell r="C877">
            <v>32908</v>
          </cell>
          <cell r="D877" t="str">
            <v>O &amp; E SPECIALIST</v>
          </cell>
          <cell r="E877" t="str">
            <v>MORRISON, SHARON</v>
          </cell>
          <cell r="F877">
            <v>1</v>
          </cell>
          <cell r="G877">
            <v>28557.63</v>
          </cell>
          <cell r="H877">
            <v>8970.31</v>
          </cell>
          <cell r="I877">
            <v>37527.94</v>
          </cell>
          <cell r="J877">
            <v>0</v>
          </cell>
          <cell r="K877">
            <v>0</v>
          </cell>
          <cell r="L877">
            <v>0</v>
          </cell>
          <cell r="M877">
            <v>0</v>
          </cell>
          <cell r="N877">
            <v>0</v>
          </cell>
          <cell r="O877">
            <v>0</v>
          </cell>
          <cell r="P877">
            <v>0</v>
          </cell>
          <cell r="R877">
            <v>840.29</v>
          </cell>
          <cell r="S877">
            <v>0</v>
          </cell>
          <cell r="T877">
            <v>0</v>
          </cell>
          <cell r="U877">
            <v>0</v>
          </cell>
          <cell r="V877">
            <v>2080.0007999999998</v>
          </cell>
          <cell r="X877">
            <v>0</v>
          </cell>
          <cell r="Y877">
            <v>0</v>
          </cell>
          <cell r="Z877">
            <v>0</v>
          </cell>
          <cell r="AA877">
            <v>0</v>
          </cell>
          <cell r="AB877">
            <v>38231</v>
          </cell>
          <cell r="AC877">
            <v>38595</v>
          </cell>
        </row>
        <row r="878">
          <cell r="A878">
            <v>486</v>
          </cell>
          <cell r="B878">
            <v>1853</v>
          </cell>
          <cell r="C878">
            <v>31474</v>
          </cell>
          <cell r="D878" t="str">
            <v>O &amp; E SPECIALIST</v>
          </cell>
          <cell r="E878" t="str">
            <v>STANLEY, DANILO</v>
          </cell>
          <cell r="F878">
            <v>1</v>
          </cell>
          <cell r="G878">
            <v>27336.82</v>
          </cell>
          <cell r="H878">
            <v>10627.13</v>
          </cell>
          <cell r="I878">
            <v>37963.949999999997</v>
          </cell>
          <cell r="J878">
            <v>0</v>
          </cell>
          <cell r="K878">
            <v>0</v>
          </cell>
          <cell r="L878">
            <v>0</v>
          </cell>
          <cell r="M878">
            <v>0</v>
          </cell>
          <cell r="N878">
            <v>0</v>
          </cell>
          <cell r="O878">
            <v>0</v>
          </cell>
          <cell r="P878">
            <v>0</v>
          </cell>
          <cell r="R878">
            <v>710.96</v>
          </cell>
          <cell r="S878">
            <v>0</v>
          </cell>
          <cell r="T878">
            <v>0</v>
          </cell>
          <cell r="U878">
            <v>0</v>
          </cell>
          <cell r="V878">
            <v>2080.0007999999998</v>
          </cell>
          <cell r="X878">
            <v>0</v>
          </cell>
          <cell r="Y878">
            <v>0</v>
          </cell>
          <cell r="Z878">
            <v>0</v>
          </cell>
          <cell r="AA878">
            <v>0</v>
          </cell>
          <cell r="AB878">
            <v>38231</v>
          </cell>
          <cell r="AC878">
            <v>38595</v>
          </cell>
        </row>
        <row r="879">
          <cell r="A879">
            <v>486</v>
          </cell>
          <cell r="B879">
            <v>4636</v>
          </cell>
          <cell r="C879">
            <v>23507</v>
          </cell>
          <cell r="D879" t="str">
            <v>O &amp; E SPECIALIST</v>
          </cell>
          <cell r="E879" t="str">
            <v>WOLFE, GARY A.</v>
          </cell>
          <cell r="F879">
            <v>1</v>
          </cell>
          <cell r="G879">
            <v>27784.53</v>
          </cell>
          <cell r="H879">
            <v>9477.7199999999993</v>
          </cell>
          <cell r="I879">
            <v>37262.25</v>
          </cell>
          <cell r="J879">
            <v>0</v>
          </cell>
          <cell r="K879">
            <v>0</v>
          </cell>
          <cell r="L879">
            <v>0</v>
          </cell>
          <cell r="M879">
            <v>0</v>
          </cell>
          <cell r="N879">
            <v>0</v>
          </cell>
          <cell r="O879">
            <v>0</v>
          </cell>
          <cell r="P879">
            <v>0</v>
          </cell>
          <cell r="R879">
            <v>570.75</v>
          </cell>
          <cell r="S879">
            <v>0</v>
          </cell>
          <cell r="T879">
            <v>0</v>
          </cell>
          <cell r="U879">
            <v>0</v>
          </cell>
          <cell r="V879">
            <v>2084.0007999999998</v>
          </cell>
          <cell r="X879">
            <v>0</v>
          </cell>
          <cell r="Y879">
            <v>0</v>
          </cell>
          <cell r="Z879">
            <v>0</v>
          </cell>
          <cell r="AA879">
            <v>0</v>
          </cell>
          <cell r="AB879">
            <v>38231</v>
          </cell>
          <cell r="AC879">
            <v>38595</v>
          </cell>
        </row>
        <row r="880">
          <cell r="A880">
            <v>486</v>
          </cell>
          <cell r="B880">
            <v>6295</v>
          </cell>
          <cell r="C880">
            <v>22667</v>
          </cell>
          <cell r="D880" t="str">
            <v>CASEWORKER</v>
          </cell>
          <cell r="E880" t="str">
            <v>ARIAS, FRANCISCO J</v>
          </cell>
          <cell r="F880">
            <v>0.75</v>
          </cell>
          <cell r="G880">
            <v>10024.75</v>
          </cell>
          <cell r="H880">
            <v>1409.78</v>
          </cell>
          <cell r="I880">
            <v>11434.53</v>
          </cell>
          <cell r="J880">
            <v>0</v>
          </cell>
          <cell r="K880">
            <v>0</v>
          </cell>
          <cell r="L880">
            <v>0</v>
          </cell>
          <cell r="M880">
            <v>0</v>
          </cell>
          <cell r="N880">
            <v>0</v>
          </cell>
          <cell r="O880">
            <v>0</v>
          </cell>
          <cell r="P880">
            <v>0</v>
          </cell>
          <cell r="R880">
            <v>0</v>
          </cell>
          <cell r="S880">
            <v>0</v>
          </cell>
          <cell r="T880">
            <v>0</v>
          </cell>
          <cell r="U880">
            <v>0</v>
          </cell>
          <cell r="V880">
            <v>756</v>
          </cell>
          <cell r="X880">
            <v>0</v>
          </cell>
          <cell r="Y880">
            <v>0</v>
          </cell>
          <cell r="Z880">
            <v>0</v>
          </cell>
          <cell r="AA880">
            <v>0</v>
          </cell>
          <cell r="AB880">
            <v>38231</v>
          </cell>
          <cell r="AC880">
            <v>38595</v>
          </cell>
        </row>
        <row r="881">
          <cell r="A881">
            <v>486</v>
          </cell>
          <cell r="B881">
            <v>6294</v>
          </cell>
          <cell r="C881">
            <v>22667</v>
          </cell>
          <cell r="D881" t="str">
            <v>CASEWORKER</v>
          </cell>
          <cell r="E881" t="str">
            <v>ARIAS, FRANCISCO J</v>
          </cell>
          <cell r="F881">
            <v>1E-4</v>
          </cell>
          <cell r="G881">
            <v>3292.82</v>
          </cell>
          <cell r="H881">
            <v>477.07</v>
          </cell>
          <cell r="I881">
            <v>3769.89</v>
          </cell>
          <cell r="J881">
            <v>0</v>
          </cell>
          <cell r="K881">
            <v>0</v>
          </cell>
          <cell r="L881">
            <v>0</v>
          </cell>
          <cell r="M881">
            <v>0</v>
          </cell>
          <cell r="N881">
            <v>0</v>
          </cell>
          <cell r="O881">
            <v>0</v>
          </cell>
          <cell r="P881">
            <v>0</v>
          </cell>
          <cell r="R881">
            <v>275.58</v>
          </cell>
          <cell r="S881">
            <v>0</v>
          </cell>
          <cell r="T881">
            <v>0</v>
          </cell>
          <cell r="U881">
            <v>0</v>
          </cell>
          <cell r="V881">
            <v>250</v>
          </cell>
          <cell r="X881">
            <v>0</v>
          </cell>
          <cell r="Y881">
            <v>0</v>
          </cell>
          <cell r="Z881">
            <v>0</v>
          </cell>
          <cell r="AA881">
            <v>0</v>
          </cell>
          <cell r="AB881">
            <v>38231</v>
          </cell>
          <cell r="AC881">
            <v>38595</v>
          </cell>
        </row>
        <row r="882">
          <cell r="A882">
            <v>486</v>
          </cell>
          <cell r="B882">
            <v>4324</v>
          </cell>
          <cell r="C882">
            <v>19895</v>
          </cell>
          <cell r="D882" t="str">
            <v>O &amp; E SPECIALIST</v>
          </cell>
          <cell r="E882" t="str">
            <v>GULLION, LOYS DENNIS</v>
          </cell>
          <cell r="F882">
            <v>1</v>
          </cell>
          <cell r="G882">
            <v>28527.52</v>
          </cell>
          <cell r="H882">
            <v>10304.35</v>
          </cell>
          <cell r="I882">
            <v>38831.870000000003</v>
          </cell>
          <cell r="J882">
            <v>0</v>
          </cell>
          <cell r="K882">
            <v>0</v>
          </cell>
          <cell r="L882">
            <v>0</v>
          </cell>
          <cell r="M882">
            <v>0</v>
          </cell>
          <cell r="N882">
            <v>0</v>
          </cell>
          <cell r="O882">
            <v>0</v>
          </cell>
          <cell r="P882">
            <v>0</v>
          </cell>
          <cell r="R882">
            <v>828.41</v>
          </cell>
          <cell r="S882">
            <v>0</v>
          </cell>
          <cell r="T882">
            <v>0</v>
          </cell>
          <cell r="U882">
            <v>0</v>
          </cell>
          <cell r="V882">
            <v>2080.0007999999998</v>
          </cell>
          <cell r="X882">
            <v>0</v>
          </cell>
          <cell r="Y882">
            <v>0</v>
          </cell>
          <cell r="Z882">
            <v>0</v>
          </cell>
          <cell r="AA882">
            <v>0</v>
          </cell>
          <cell r="AB882">
            <v>38231</v>
          </cell>
          <cell r="AC882">
            <v>38595</v>
          </cell>
        </row>
        <row r="883">
          <cell r="A883">
            <v>486</v>
          </cell>
          <cell r="B883">
            <v>6295</v>
          </cell>
          <cell r="C883">
            <v>6416</v>
          </cell>
          <cell r="D883" t="str">
            <v>CASEWORKER</v>
          </cell>
          <cell r="E883" t="str">
            <v>BROWN, FREDDIE</v>
          </cell>
          <cell r="F883">
            <v>0.75</v>
          </cell>
          <cell r="G883">
            <v>21067.43</v>
          </cell>
          <cell r="H883">
            <v>2898.35</v>
          </cell>
          <cell r="I883">
            <v>23965.78</v>
          </cell>
          <cell r="J883">
            <v>0</v>
          </cell>
          <cell r="K883">
            <v>0</v>
          </cell>
          <cell r="L883">
            <v>0</v>
          </cell>
          <cell r="M883">
            <v>0</v>
          </cell>
          <cell r="N883">
            <v>0</v>
          </cell>
          <cell r="O883">
            <v>0</v>
          </cell>
          <cell r="P883">
            <v>0</v>
          </cell>
          <cell r="R883">
            <v>137.83000000000001</v>
          </cell>
          <cell r="S883">
            <v>0</v>
          </cell>
          <cell r="T883">
            <v>0</v>
          </cell>
          <cell r="U883">
            <v>0</v>
          </cell>
          <cell r="V883">
            <v>1598.5</v>
          </cell>
          <cell r="X883">
            <v>0</v>
          </cell>
          <cell r="Y883">
            <v>0</v>
          </cell>
          <cell r="Z883">
            <v>0</v>
          </cell>
          <cell r="AA883">
            <v>0</v>
          </cell>
          <cell r="AB883">
            <v>38231</v>
          </cell>
          <cell r="AC883">
            <v>38595</v>
          </cell>
        </row>
        <row r="884">
          <cell r="A884">
            <v>486</v>
          </cell>
          <cell r="B884">
            <v>1742</v>
          </cell>
          <cell r="C884">
            <v>380</v>
          </cell>
          <cell r="D884" t="str">
            <v>SUPR COMMUNITY SPEC</v>
          </cell>
          <cell r="E884" t="str">
            <v>ZAPATA, RUDOLPH</v>
          </cell>
          <cell r="F884">
            <v>0.75</v>
          </cell>
          <cell r="G884">
            <v>9440.1363102564119</v>
          </cell>
          <cell r="H884">
            <v>2969.6593366666666</v>
          </cell>
          <cell r="I884">
            <v>12409.795646923078</v>
          </cell>
          <cell r="J884">
            <v>0</v>
          </cell>
          <cell r="K884">
            <v>0</v>
          </cell>
          <cell r="L884">
            <v>0</v>
          </cell>
          <cell r="M884">
            <v>0</v>
          </cell>
          <cell r="N884">
            <v>0</v>
          </cell>
          <cell r="O884">
            <v>0</v>
          </cell>
          <cell r="P884">
            <v>0</v>
          </cell>
          <cell r="R884">
            <v>488.92</v>
          </cell>
          <cell r="S884">
            <v>0</v>
          </cell>
          <cell r="T884">
            <v>0</v>
          </cell>
          <cell r="U884">
            <v>0</v>
          </cell>
          <cell r="V884">
            <v>488.92</v>
          </cell>
          <cell r="X884">
            <v>0</v>
          </cell>
          <cell r="Y884">
            <v>0</v>
          </cell>
          <cell r="Z884">
            <v>0</v>
          </cell>
          <cell r="AA884">
            <v>0</v>
          </cell>
          <cell r="AB884">
            <v>38231</v>
          </cell>
          <cell r="AC884">
            <v>38595</v>
          </cell>
        </row>
        <row r="885">
          <cell r="A885">
            <v>486</v>
          </cell>
          <cell r="B885">
            <v>760</v>
          </cell>
          <cell r="C885">
            <v>34567</v>
          </cell>
          <cell r="D885" t="str">
            <v>DIRECTOR MED SVCS</v>
          </cell>
          <cell r="E885" t="str">
            <v>VAN NORMAN, JAMES MD</v>
          </cell>
          <cell r="F885">
            <v>7.4999999999999997E-2</v>
          </cell>
          <cell r="G885">
            <v>24828.469870277979</v>
          </cell>
          <cell r="H885">
            <v>4159.5922280826799</v>
          </cell>
          <cell r="I885">
            <v>28988.062098360657</v>
          </cell>
          <cell r="J885">
            <v>0</v>
          </cell>
          <cell r="K885">
            <v>0</v>
          </cell>
          <cell r="L885">
            <v>0</v>
          </cell>
          <cell r="M885">
            <v>0</v>
          </cell>
          <cell r="N885">
            <v>0</v>
          </cell>
          <cell r="O885">
            <v>0</v>
          </cell>
          <cell r="P885">
            <v>0</v>
          </cell>
          <cell r="R885">
            <v>78.94</v>
          </cell>
          <cell r="S885">
            <v>0</v>
          </cell>
          <cell r="T885">
            <v>0</v>
          </cell>
          <cell r="U885">
            <v>0</v>
          </cell>
          <cell r="V885">
            <v>321.83618565930146</v>
          </cell>
          <cell r="X885">
            <v>0</v>
          </cell>
          <cell r="Y885">
            <v>0</v>
          </cell>
          <cell r="Z885">
            <v>0</v>
          </cell>
          <cell r="AA885">
            <v>0</v>
          </cell>
          <cell r="AB885">
            <v>38231</v>
          </cell>
          <cell r="AC885">
            <v>38595</v>
          </cell>
        </row>
        <row r="886">
          <cell r="A886">
            <v>872</v>
          </cell>
          <cell r="B886">
            <v>-1</v>
          </cell>
          <cell r="C886">
            <v>34567</v>
          </cell>
          <cell r="D886" t="str">
            <v>Unknown</v>
          </cell>
          <cell r="E886" t="str">
            <v>VAN NORMAN, JAMES MD</v>
          </cell>
          <cell r="F886">
            <v>0</v>
          </cell>
          <cell r="G886">
            <v>0</v>
          </cell>
          <cell r="H886">
            <v>0</v>
          </cell>
          <cell r="I886">
            <v>0</v>
          </cell>
          <cell r="J886">
            <v>0</v>
          </cell>
          <cell r="K886">
            <v>0</v>
          </cell>
          <cell r="L886">
            <v>0</v>
          </cell>
          <cell r="M886">
            <v>0</v>
          </cell>
          <cell r="N886">
            <v>0</v>
          </cell>
          <cell r="O886">
            <v>0</v>
          </cell>
          <cell r="P886">
            <v>0</v>
          </cell>
          <cell r="Q886">
            <v>0</v>
          </cell>
          <cell r="R886">
            <v>0.42</v>
          </cell>
          <cell r="S886">
            <v>0</v>
          </cell>
          <cell r="T886">
            <v>0</v>
          </cell>
          <cell r="U886">
            <v>0</v>
          </cell>
          <cell r="V886">
            <v>0</v>
          </cell>
          <cell r="W886">
            <v>0</v>
          </cell>
          <cell r="X886">
            <v>0</v>
          </cell>
          <cell r="Y886">
            <v>0</v>
          </cell>
          <cell r="Z886">
            <v>0</v>
          </cell>
          <cell r="AA886">
            <v>0</v>
          </cell>
          <cell r="AB886">
            <v>38231</v>
          </cell>
          <cell r="AC886">
            <v>38595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ksht"/>
      <sheetName val="q005_Select_Workstations"/>
      <sheetName val="Email 2 fr Harold W 082809"/>
      <sheetName val="Email fr Harold W 082809"/>
      <sheetName val="Email fr Gary 082709"/>
      <sheetName val="Email fr Gary 082609"/>
    </sheetNames>
    <sheetDataSet>
      <sheetData sheetId="0">
        <row r="4">
          <cell r="A4">
            <v>10340</v>
          </cell>
          <cell r="B4">
            <v>145</v>
          </cell>
          <cell r="C4" t="str">
            <v>GCGIBBS</v>
          </cell>
          <cell r="D4">
            <v>40052</v>
          </cell>
        </row>
        <row r="5">
          <cell r="A5">
            <v>10546</v>
          </cell>
          <cell r="B5">
            <v>494</v>
          </cell>
          <cell r="C5" t="str">
            <v>NCHESTON</v>
          </cell>
          <cell r="D5">
            <v>39710</v>
          </cell>
        </row>
        <row r="6">
          <cell r="A6">
            <v>10629</v>
          </cell>
          <cell r="B6">
            <v>999</v>
          </cell>
          <cell r="C6" t="str">
            <v>PJCAROLINA</v>
          </cell>
          <cell r="D6">
            <v>40050</v>
          </cell>
        </row>
        <row r="7">
          <cell r="A7">
            <v>10655</v>
          </cell>
          <cell r="B7">
            <v>112</v>
          </cell>
          <cell r="C7" t="str">
            <v>CRBALTHROP</v>
          </cell>
          <cell r="D7">
            <v>39503</v>
          </cell>
        </row>
        <row r="8">
          <cell r="A8">
            <v>10673</v>
          </cell>
          <cell r="B8">
            <v>255</v>
          </cell>
          <cell r="C8" t="str">
            <v>LRBLUE</v>
          </cell>
          <cell r="D8">
            <v>40051</v>
          </cell>
        </row>
        <row r="9">
          <cell r="A9">
            <v>10675</v>
          </cell>
          <cell r="B9">
            <v>264</v>
          </cell>
          <cell r="C9" t="str">
            <v>BJSIEDLECKI</v>
          </cell>
          <cell r="D9">
            <v>40051</v>
          </cell>
        </row>
        <row r="10">
          <cell r="A10">
            <v>10676</v>
          </cell>
          <cell r="B10">
            <v>998</v>
          </cell>
          <cell r="C10" t="str">
            <v>JHCOOK</v>
          </cell>
          <cell r="D10">
            <v>39874</v>
          </cell>
        </row>
        <row r="11">
          <cell r="A11">
            <v>10677</v>
          </cell>
          <cell r="B11">
            <v>425</v>
          </cell>
          <cell r="C11" t="str">
            <v>YMDIXON</v>
          </cell>
          <cell r="D11">
            <v>40052</v>
          </cell>
        </row>
        <row r="12">
          <cell r="A12">
            <v>10682</v>
          </cell>
          <cell r="B12">
            <v>264</v>
          </cell>
          <cell r="C12" t="str">
            <v>MEBENTON</v>
          </cell>
          <cell r="D12">
            <v>40052</v>
          </cell>
        </row>
        <row r="13">
          <cell r="A13">
            <v>10689</v>
          </cell>
          <cell r="B13">
            <v>999</v>
          </cell>
          <cell r="C13" t="str">
            <v>SALAVALLEY</v>
          </cell>
          <cell r="D13">
            <v>40045</v>
          </cell>
        </row>
        <row r="14">
          <cell r="A14">
            <v>10690</v>
          </cell>
          <cell r="B14">
            <v>999</v>
          </cell>
          <cell r="C14" t="str">
            <v>JMAGUILAR</v>
          </cell>
          <cell r="D14">
            <v>40043</v>
          </cell>
        </row>
        <row r="15">
          <cell r="A15">
            <v>10693</v>
          </cell>
          <cell r="B15">
            <v>170</v>
          </cell>
          <cell r="C15" t="str">
            <v>SDDAWSON</v>
          </cell>
          <cell r="D15">
            <v>40051</v>
          </cell>
        </row>
        <row r="16">
          <cell r="A16">
            <v>10694</v>
          </cell>
          <cell r="B16">
            <v>108</v>
          </cell>
          <cell r="C16" t="str">
            <v>LXDILLON</v>
          </cell>
          <cell r="D16">
            <v>39961</v>
          </cell>
        </row>
        <row r="17">
          <cell r="A17">
            <v>10695</v>
          </cell>
          <cell r="B17">
            <v>999</v>
          </cell>
          <cell r="C17" t="str">
            <v>EEHALK</v>
          </cell>
          <cell r="D17">
            <v>39548</v>
          </cell>
        </row>
        <row r="18">
          <cell r="A18">
            <v>10705</v>
          </cell>
          <cell r="B18">
            <v>264</v>
          </cell>
          <cell r="C18" t="str">
            <v>AXREINWALD</v>
          </cell>
          <cell r="D18">
            <v>40048</v>
          </cell>
        </row>
        <row r="19">
          <cell r="A19">
            <v>10714</v>
          </cell>
          <cell r="B19">
            <v>711</v>
          </cell>
          <cell r="C19" t="str">
            <v>EMOJEDA</v>
          </cell>
          <cell r="D19">
            <v>39983</v>
          </cell>
        </row>
        <row r="20">
          <cell r="A20">
            <v>10722</v>
          </cell>
          <cell r="B20">
            <v>999</v>
          </cell>
          <cell r="C20" t="str">
            <v>RXCABALLERO</v>
          </cell>
          <cell r="D20">
            <v>39584</v>
          </cell>
        </row>
        <row r="21">
          <cell r="A21">
            <v>10723</v>
          </cell>
          <cell r="B21">
            <v>999</v>
          </cell>
          <cell r="C21" t="str">
            <v>DEMITCHELL</v>
          </cell>
          <cell r="D21">
            <v>39709</v>
          </cell>
        </row>
        <row r="22">
          <cell r="A22">
            <v>10725</v>
          </cell>
          <cell r="B22">
            <v>475</v>
          </cell>
          <cell r="C22" t="str">
            <v>LCRUIZ</v>
          </cell>
          <cell r="D22">
            <v>39674</v>
          </cell>
        </row>
        <row r="23">
          <cell r="A23">
            <v>10736</v>
          </cell>
          <cell r="B23">
            <v>999</v>
          </cell>
          <cell r="C23" t="str">
            <v>JMPIERUCCI</v>
          </cell>
          <cell r="D23">
            <v>39981</v>
          </cell>
        </row>
        <row r="24">
          <cell r="A24">
            <v>10753</v>
          </cell>
          <cell r="B24">
            <v>998</v>
          </cell>
          <cell r="C24" t="str">
            <v>JHCOOK</v>
          </cell>
          <cell r="D24">
            <v>39931</v>
          </cell>
        </row>
        <row r="25">
          <cell r="A25">
            <v>10762</v>
          </cell>
          <cell r="B25">
            <v>998</v>
          </cell>
          <cell r="C25" t="str">
            <v>JHCOOK</v>
          </cell>
          <cell r="D25">
            <v>39905</v>
          </cell>
        </row>
        <row r="26">
          <cell r="A26">
            <v>10763</v>
          </cell>
          <cell r="B26">
            <v>422</v>
          </cell>
          <cell r="C26" t="str">
            <v>SKYEUNG</v>
          </cell>
          <cell r="D26">
            <v>39729</v>
          </cell>
        </row>
        <row r="27">
          <cell r="A27">
            <v>10770</v>
          </cell>
          <cell r="B27">
            <v>998</v>
          </cell>
          <cell r="C27" t="str">
            <v>AJBERUBE</v>
          </cell>
          <cell r="D27">
            <v>39882</v>
          </cell>
        </row>
        <row r="28">
          <cell r="A28">
            <v>10776</v>
          </cell>
          <cell r="B28">
            <v>493</v>
          </cell>
          <cell r="C28" t="str">
            <v>AMRAMOS</v>
          </cell>
          <cell r="D28">
            <v>39909</v>
          </cell>
        </row>
        <row r="29">
          <cell r="A29">
            <v>10781</v>
          </cell>
          <cell r="B29">
            <v>255</v>
          </cell>
          <cell r="C29" t="str">
            <v>KNELLIS</v>
          </cell>
          <cell r="D29">
            <v>40051</v>
          </cell>
        </row>
        <row r="30">
          <cell r="A30">
            <v>10782</v>
          </cell>
          <cell r="B30">
            <v>494</v>
          </cell>
          <cell r="C30" t="str">
            <v>EXGONZALEZ</v>
          </cell>
          <cell r="D30">
            <v>40038</v>
          </cell>
        </row>
        <row r="31">
          <cell r="A31">
            <v>10784</v>
          </cell>
          <cell r="B31">
            <v>222</v>
          </cell>
          <cell r="C31" t="str">
            <v>MBMAYSON</v>
          </cell>
          <cell r="D31">
            <v>40051</v>
          </cell>
        </row>
        <row r="32">
          <cell r="A32">
            <v>10786</v>
          </cell>
          <cell r="B32">
            <v>728</v>
          </cell>
          <cell r="C32" t="str">
            <v>RAATKINS</v>
          </cell>
          <cell r="D32">
            <v>40043</v>
          </cell>
        </row>
        <row r="33">
          <cell r="A33">
            <v>10788</v>
          </cell>
          <cell r="B33">
            <v>999</v>
          </cell>
          <cell r="C33" t="str">
            <v>HTPHAN</v>
          </cell>
          <cell r="D33">
            <v>40050</v>
          </cell>
        </row>
        <row r="34">
          <cell r="A34">
            <v>10790</v>
          </cell>
          <cell r="B34">
            <v>999</v>
          </cell>
          <cell r="C34" t="str">
            <v>RKMORRIS</v>
          </cell>
          <cell r="D34">
            <v>39886</v>
          </cell>
        </row>
        <row r="35">
          <cell r="A35">
            <v>10791</v>
          </cell>
          <cell r="B35">
            <v>433</v>
          </cell>
          <cell r="C35" t="str">
            <v>AVVIRJAN</v>
          </cell>
          <cell r="D35">
            <v>39909</v>
          </cell>
        </row>
        <row r="36">
          <cell r="A36">
            <v>10792</v>
          </cell>
          <cell r="B36">
            <v>998</v>
          </cell>
          <cell r="C36" t="str">
            <v>AJBERUBE</v>
          </cell>
          <cell r="D36">
            <v>39706</v>
          </cell>
        </row>
        <row r="37">
          <cell r="A37">
            <v>10796</v>
          </cell>
          <cell r="B37">
            <v>494</v>
          </cell>
          <cell r="C37" t="str">
            <v>CXCERVANTES</v>
          </cell>
          <cell r="D37">
            <v>40051</v>
          </cell>
        </row>
        <row r="38">
          <cell r="A38">
            <v>10798</v>
          </cell>
          <cell r="B38">
            <v>170</v>
          </cell>
          <cell r="C38" t="str">
            <v>VMMINTER</v>
          </cell>
          <cell r="D38">
            <v>39785</v>
          </cell>
        </row>
        <row r="39">
          <cell r="A39">
            <v>10799</v>
          </cell>
          <cell r="B39">
            <v>494</v>
          </cell>
          <cell r="C39" t="str">
            <v>JHREYNOLDS</v>
          </cell>
          <cell r="D39">
            <v>40051</v>
          </cell>
        </row>
        <row r="40">
          <cell r="A40">
            <v>10801</v>
          </cell>
          <cell r="B40">
            <v>998</v>
          </cell>
          <cell r="C40" t="str">
            <v>LAFORAKER</v>
          </cell>
          <cell r="D40">
            <v>40031</v>
          </cell>
        </row>
        <row r="41">
          <cell r="A41">
            <v>10805</v>
          </cell>
          <cell r="B41">
            <v>433</v>
          </cell>
          <cell r="C41" t="str">
            <v>NNGULATI</v>
          </cell>
          <cell r="D41">
            <v>40017</v>
          </cell>
        </row>
        <row r="42">
          <cell r="A42">
            <v>10809</v>
          </cell>
          <cell r="B42">
            <v>251</v>
          </cell>
          <cell r="C42" t="str">
            <v>ARNOLD_J</v>
          </cell>
          <cell r="D42">
            <v>40022</v>
          </cell>
        </row>
        <row r="43">
          <cell r="A43">
            <v>10813</v>
          </cell>
          <cell r="B43">
            <v>262</v>
          </cell>
          <cell r="C43" t="str">
            <v>AMHALADYNA</v>
          </cell>
          <cell r="D43">
            <v>40021</v>
          </cell>
        </row>
        <row r="44">
          <cell r="A44">
            <v>10816</v>
          </cell>
          <cell r="B44">
            <v>997</v>
          </cell>
          <cell r="C44" t="str">
            <v>JHCOOK</v>
          </cell>
          <cell r="D44">
            <v>40045</v>
          </cell>
        </row>
        <row r="45">
          <cell r="A45">
            <v>10855</v>
          </cell>
          <cell r="B45">
            <v>998</v>
          </cell>
          <cell r="C45" t="str">
            <v>LAFORAKER</v>
          </cell>
          <cell r="D45">
            <v>39786</v>
          </cell>
        </row>
        <row r="46">
          <cell r="A46">
            <v>10857</v>
          </cell>
          <cell r="B46">
            <v>433</v>
          </cell>
          <cell r="C46" t="str">
            <v>AVVIRJAN</v>
          </cell>
          <cell r="D46">
            <v>40051</v>
          </cell>
        </row>
        <row r="47">
          <cell r="A47">
            <v>10860</v>
          </cell>
          <cell r="B47">
            <v>222</v>
          </cell>
          <cell r="C47" t="str">
            <v>DRHOUSTON</v>
          </cell>
          <cell r="D47">
            <v>40044</v>
          </cell>
        </row>
        <row r="48">
          <cell r="A48">
            <v>10863</v>
          </cell>
          <cell r="B48">
            <v>433</v>
          </cell>
          <cell r="C48" t="str">
            <v>AVVIRJAN</v>
          </cell>
          <cell r="D48">
            <v>40046</v>
          </cell>
        </row>
        <row r="49">
          <cell r="A49">
            <v>10869</v>
          </cell>
          <cell r="B49">
            <v>998</v>
          </cell>
          <cell r="C49" t="str">
            <v>JHCOOK</v>
          </cell>
          <cell r="D49">
            <v>40044</v>
          </cell>
        </row>
        <row r="50">
          <cell r="A50">
            <v>10873</v>
          </cell>
          <cell r="B50">
            <v>742</v>
          </cell>
          <cell r="C50" t="str">
            <v>SMSIFUENTES</v>
          </cell>
          <cell r="D50">
            <v>39941</v>
          </cell>
        </row>
        <row r="51">
          <cell r="A51">
            <v>10874</v>
          </cell>
          <cell r="B51">
            <v>105</v>
          </cell>
          <cell r="C51" t="str">
            <v>JRVANNORMAN</v>
          </cell>
          <cell r="D51">
            <v>40051</v>
          </cell>
        </row>
        <row r="52">
          <cell r="A52">
            <v>10875</v>
          </cell>
          <cell r="B52">
            <v>998</v>
          </cell>
          <cell r="C52" t="str">
            <v>AJBERUBE</v>
          </cell>
          <cell r="D52">
            <v>39841</v>
          </cell>
        </row>
        <row r="53">
          <cell r="A53">
            <v>10879</v>
          </cell>
          <cell r="B53">
            <v>998</v>
          </cell>
          <cell r="C53" t="str">
            <v>CRBALTHROP</v>
          </cell>
          <cell r="D53">
            <v>40005</v>
          </cell>
        </row>
        <row r="54">
          <cell r="A54">
            <v>10885</v>
          </cell>
          <cell r="B54">
            <v>486</v>
          </cell>
          <cell r="C54" t="str">
            <v>DXGOMEZ</v>
          </cell>
          <cell r="D54">
            <v>39906</v>
          </cell>
        </row>
        <row r="55">
          <cell r="A55">
            <v>10888</v>
          </cell>
          <cell r="B55">
            <v>729</v>
          </cell>
          <cell r="C55" t="str">
            <v>RLCOLBATH</v>
          </cell>
          <cell r="D55">
            <v>40049</v>
          </cell>
        </row>
        <row r="56">
          <cell r="A56">
            <v>10891</v>
          </cell>
          <cell r="B56">
            <v>433</v>
          </cell>
          <cell r="C56" t="str">
            <v>CXHILL</v>
          </cell>
          <cell r="D56">
            <v>40051</v>
          </cell>
        </row>
        <row r="57">
          <cell r="A57">
            <v>10892</v>
          </cell>
          <cell r="B57">
            <v>998</v>
          </cell>
          <cell r="C57" t="str">
            <v>AJBERUBE</v>
          </cell>
          <cell r="D57">
            <v>40051</v>
          </cell>
        </row>
        <row r="58">
          <cell r="A58">
            <v>10893</v>
          </cell>
          <cell r="B58">
            <v>432</v>
          </cell>
          <cell r="C58" t="str">
            <v>SXMEHTA</v>
          </cell>
          <cell r="D58">
            <v>40000</v>
          </cell>
        </row>
        <row r="59">
          <cell r="A59">
            <v>10894</v>
          </cell>
          <cell r="B59">
            <v>997</v>
          </cell>
          <cell r="C59" t="str">
            <v>LAFORAKER</v>
          </cell>
          <cell r="D59">
            <v>40031</v>
          </cell>
        </row>
        <row r="60">
          <cell r="A60">
            <v>10895</v>
          </cell>
          <cell r="B60">
            <v>433</v>
          </cell>
          <cell r="C60" t="str">
            <v>SMLOWE</v>
          </cell>
          <cell r="D60">
            <v>40030</v>
          </cell>
        </row>
        <row r="61">
          <cell r="A61">
            <v>10899</v>
          </cell>
          <cell r="B61">
            <v>112</v>
          </cell>
          <cell r="C61" t="str">
            <v>CWKAPPEL</v>
          </cell>
          <cell r="D61">
            <v>40051</v>
          </cell>
        </row>
        <row r="62">
          <cell r="A62">
            <v>10900</v>
          </cell>
          <cell r="B62">
            <v>140</v>
          </cell>
          <cell r="C62" t="str">
            <v>TLCALFEE</v>
          </cell>
          <cell r="D62">
            <v>39731</v>
          </cell>
        </row>
        <row r="63">
          <cell r="A63">
            <v>10903</v>
          </cell>
          <cell r="B63">
            <v>222</v>
          </cell>
          <cell r="C63" t="str">
            <v>GLBANDT</v>
          </cell>
          <cell r="D63">
            <v>40049</v>
          </cell>
        </row>
        <row r="64">
          <cell r="A64">
            <v>10904</v>
          </cell>
          <cell r="B64">
            <v>104</v>
          </cell>
          <cell r="C64" t="str">
            <v>CAPETTY</v>
          </cell>
          <cell r="D64">
            <v>40043</v>
          </cell>
        </row>
        <row r="65">
          <cell r="A65">
            <v>10905</v>
          </cell>
          <cell r="B65">
            <v>493</v>
          </cell>
          <cell r="C65" t="str">
            <v>OFDELEON</v>
          </cell>
          <cell r="D65">
            <v>40051</v>
          </cell>
        </row>
        <row r="66">
          <cell r="A66">
            <v>10908</v>
          </cell>
          <cell r="B66">
            <v>997</v>
          </cell>
          <cell r="C66" t="str">
            <v>CEHARRISON</v>
          </cell>
          <cell r="D66">
            <v>40049</v>
          </cell>
        </row>
        <row r="67">
          <cell r="A67">
            <v>10910</v>
          </cell>
          <cell r="B67">
            <v>107</v>
          </cell>
          <cell r="C67" t="str">
            <v>KWKIFF</v>
          </cell>
          <cell r="D67">
            <v>40043</v>
          </cell>
        </row>
        <row r="68">
          <cell r="A68">
            <v>10917</v>
          </cell>
          <cell r="B68">
            <v>476</v>
          </cell>
          <cell r="C68" t="str">
            <v>DKROBINSON</v>
          </cell>
          <cell r="D68">
            <v>40051</v>
          </cell>
        </row>
        <row r="69">
          <cell r="A69">
            <v>10919</v>
          </cell>
          <cell r="B69">
            <v>476</v>
          </cell>
          <cell r="C69" t="str">
            <v>DSHOLLAND</v>
          </cell>
          <cell r="D69">
            <v>40032</v>
          </cell>
        </row>
        <row r="70">
          <cell r="A70">
            <v>10921</v>
          </cell>
          <cell r="B70">
            <v>109</v>
          </cell>
          <cell r="C70" t="str">
            <v>BDREEVES</v>
          </cell>
          <cell r="D70">
            <v>39728</v>
          </cell>
        </row>
        <row r="71">
          <cell r="A71">
            <v>10927</v>
          </cell>
          <cell r="B71">
            <v>222</v>
          </cell>
          <cell r="C71" t="str">
            <v>KPKLAUBER</v>
          </cell>
          <cell r="D71">
            <v>40052</v>
          </cell>
        </row>
        <row r="72">
          <cell r="A72">
            <v>10928</v>
          </cell>
          <cell r="B72">
            <v>251</v>
          </cell>
          <cell r="C72" t="str">
            <v>MGMOORE</v>
          </cell>
          <cell r="D72">
            <v>40038</v>
          </cell>
        </row>
        <row r="73">
          <cell r="A73">
            <v>10930</v>
          </cell>
          <cell r="B73">
            <v>476</v>
          </cell>
          <cell r="C73" t="str">
            <v>EADOSSMAN</v>
          </cell>
          <cell r="D73">
            <v>40051</v>
          </cell>
        </row>
        <row r="74">
          <cell r="A74">
            <v>10931</v>
          </cell>
          <cell r="B74">
            <v>476</v>
          </cell>
          <cell r="C74" t="str">
            <v>DBMATZNER</v>
          </cell>
          <cell r="D74">
            <v>40051</v>
          </cell>
        </row>
        <row r="75">
          <cell r="A75">
            <v>10933</v>
          </cell>
          <cell r="B75">
            <v>476</v>
          </cell>
          <cell r="C75" t="str">
            <v>ERJOHNSTON</v>
          </cell>
          <cell r="D75">
            <v>40051</v>
          </cell>
        </row>
        <row r="76">
          <cell r="A76">
            <v>10934</v>
          </cell>
          <cell r="B76">
            <v>476</v>
          </cell>
          <cell r="C76" t="str">
            <v>MTNEWTON</v>
          </cell>
          <cell r="D76">
            <v>40051</v>
          </cell>
        </row>
        <row r="77">
          <cell r="A77">
            <v>10936</v>
          </cell>
          <cell r="B77">
            <v>330</v>
          </cell>
          <cell r="C77" t="str">
            <v>KCLITTLEJOHN</v>
          </cell>
          <cell r="D77">
            <v>40004</v>
          </cell>
        </row>
        <row r="78">
          <cell r="A78">
            <v>10954</v>
          </cell>
          <cell r="B78">
            <v>742</v>
          </cell>
          <cell r="C78" t="str">
            <v>KMREYNOSA</v>
          </cell>
          <cell r="D78">
            <v>40048</v>
          </cell>
        </row>
        <row r="79">
          <cell r="A79">
            <v>10955</v>
          </cell>
          <cell r="B79">
            <v>222</v>
          </cell>
          <cell r="C79" t="str">
            <v>MFBROWN</v>
          </cell>
          <cell r="D79">
            <v>40051</v>
          </cell>
        </row>
        <row r="80">
          <cell r="A80">
            <v>10956</v>
          </cell>
          <cell r="B80">
            <v>222</v>
          </cell>
          <cell r="C80" t="str">
            <v>MLTROUTNER</v>
          </cell>
          <cell r="D80">
            <v>40051</v>
          </cell>
        </row>
        <row r="81">
          <cell r="A81">
            <v>10958</v>
          </cell>
          <cell r="B81">
            <v>476</v>
          </cell>
          <cell r="C81" t="str">
            <v>CHARLTON_B</v>
          </cell>
          <cell r="D81">
            <v>39986</v>
          </cell>
        </row>
        <row r="82">
          <cell r="A82">
            <v>10966</v>
          </cell>
          <cell r="B82">
            <v>264</v>
          </cell>
          <cell r="C82" t="str">
            <v>TCSERIO</v>
          </cell>
          <cell r="D82">
            <v>40052</v>
          </cell>
        </row>
        <row r="83">
          <cell r="A83">
            <v>10967</v>
          </cell>
          <cell r="B83">
            <v>422</v>
          </cell>
          <cell r="C83" t="str">
            <v>SKYEUNG</v>
          </cell>
          <cell r="D83">
            <v>40051</v>
          </cell>
        </row>
        <row r="84">
          <cell r="A84">
            <v>10968</v>
          </cell>
          <cell r="B84">
            <v>997</v>
          </cell>
          <cell r="C84" t="str">
            <v>PDEBERHARDT</v>
          </cell>
          <cell r="D84">
            <v>40051</v>
          </cell>
        </row>
        <row r="85">
          <cell r="A85">
            <v>10969</v>
          </cell>
          <cell r="B85">
            <v>997</v>
          </cell>
          <cell r="C85" t="str">
            <v>KEBUCKLE</v>
          </cell>
          <cell r="D85">
            <v>40051</v>
          </cell>
        </row>
        <row r="86">
          <cell r="A86">
            <v>10970</v>
          </cell>
          <cell r="B86">
            <v>476</v>
          </cell>
          <cell r="C86" t="str">
            <v>RXGRIFFIN</v>
          </cell>
          <cell r="D86">
            <v>40049</v>
          </cell>
        </row>
        <row r="87">
          <cell r="A87">
            <v>10973</v>
          </cell>
          <cell r="B87">
            <v>222</v>
          </cell>
          <cell r="C87" t="str">
            <v>JWFREEMAN</v>
          </cell>
          <cell r="D87">
            <v>40051</v>
          </cell>
        </row>
        <row r="88">
          <cell r="A88">
            <v>10975</v>
          </cell>
          <cell r="B88">
            <v>998</v>
          </cell>
          <cell r="C88" t="str">
            <v>JHCOOK</v>
          </cell>
          <cell r="D88">
            <v>39715</v>
          </cell>
        </row>
        <row r="89">
          <cell r="A89">
            <v>10976</v>
          </cell>
          <cell r="B89">
            <v>475</v>
          </cell>
          <cell r="C89" t="str">
            <v>RCRIVAS</v>
          </cell>
          <cell r="D89">
            <v>40036</v>
          </cell>
        </row>
        <row r="90">
          <cell r="A90">
            <v>10977</v>
          </cell>
          <cell r="B90">
            <v>998</v>
          </cell>
          <cell r="C90" t="str">
            <v>JXHANSEN</v>
          </cell>
          <cell r="D90">
            <v>40029</v>
          </cell>
        </row>
        <row r="91">
          <cell r="A91">
            <v>10979</v>
          </cell>
          <cell r="B91">
            <v>112</v>
          </cell>
          <cell r="C91" t="str">
            <v>GCGIBBS</v>
          </cell>
          <cell r="D91">
            <v>40052</v>
          </cell>
        </row>
        <row r="92">
          <cell r="A92">
            <v>10980</v>
          </cell>
          <cell r="B92">
            <v>112</v>
          </cell>
          <cell r="C92" t="str">
            <v>AJBERUBE</v>
          </cell>
          <cell r="D92">
            <v>40051</v>
          </cell>
        </row>
        <row r="93">
          <cell r="A93">
            <v>10981</v>
          </cell>
          <cell r="B93">
            <v>998</v>
          </cell>
          <cell r="C93" t="str">
            <v>JHCOOK</v>
          </cell>
          <cell r="D93">
            <v>39792</v>
          </cell>
        </row>
        <row r="94">
          <cell r="A94">
            <v>10985</v>
          </cell>
          <cell r="B94">
            <v>170</v>
          </cell>
          <cell r="C94" t="str">
            <v>TMPERKINS</v>
          </cell>
          <cell r="D94">
            <v>39735</v>
          </cell>
        </row>
        <row r="95">
          <cell r="A95">
            <v>10989</v>
          </cell>
          <cell r="B95">
            <v>997</v>
          </cell>
          <cell r="C95" t="str">
            <v>TRAINING</v>
          </cell>
          <cell r="D95">
            <v>40051</v>
          </cell>
        </row>
        <row r="96">
          <cell r="A96">
            <v>10990</v>
          </cell>
          <cell r="B96">
            <v>997</v>
          </cell>
          <cell r="C96" t="str">
            <v>ARSMITH</v>
          </cell>
          <cell r="D96">
            <v>40038</v>
          </cell>
        </row>
        <row r="97">
          <cell r="A97">
            <v>10991</v>
          </cell>
          <cell r="B97">
            <v>146</v>
          </cell>
          <cell r="C97" t="str">
            <v>SAMERCER</v>
          </cell>
          <cell r="D97">
            <v>40052</v>
          </cell>
        </row>
        <row r="98">
          <cell r="A98">
            <v>10992</v>
          </cell>
          <cell r="B98">
            <v>998</v>
          </cell>
          <cell r="C98" t="str">
            <v>JHCOOK</v>
          </cell>
          <cell r="D98">
            <v>40037</v>
          </cell>
        </row>
        <row r="99">
          <cell r="A99">
            <v>10993</v>
          </cell>
          <cell r="B99">
            <v>997</v>
          </cell>
          <cell r="C99" t="str">
            <v>SLSCHOLL</v>
          </cell>
          <cell r="D99">
            <v>40050</v>
          </cell>
        </row>
        <row r="100">
          <cell r="A100">
            <v>10994</v>
          </cell>
          <cell r="B100">
            <v>997</v>
          </cell>
          <cell r="C100" t="str">
            <v>TRAINING</v>
          </cell>
          <cell r="D100">
            <v>40039</v>
          </cell>
        </row>
        <row r="101">
          <cell r="A101">
            <v>10995</v>
          </cell>
          <cell r="B101">
            <v>997</v>
          </cell>
          <cell r="C101" t="str">
            <v>LMQUINN</v>
          </cell>
          <cell r="D101">
            <v>40050</v>
          </cell>
        </row>
        <row r="102">
          <cell r="A102">
            <v>10996</v>
          </cell>
          <cell r="B102">
            <v>997</v>
          </cell>
          <cell r="C102" t="str">
            <v>TRAINING</v>
          </cell>
          <cell r="D102">
            <v>40039</v>
          </cell>
        </row>
        <row r="103">
          <cell r="A103">
            <v>10997</v>
          </cell>
          <cell r="B103">
            <v>146</v>
          </cell>
          <cell r="C103" t="str">
            <v>ADGARZA</v>
          </cell>
          <cell r="D103">
            <v>40051</v>
          </cell>
        </row>
        <row r="104">
          <cell r="A104">
            <v>10998</v>
          </cell>
          <cell r="B104">
            <v>997</v>
          </cell>
          <cell r="C104" t="str">
            <v>TRAINING</v>
          </cell>
          <cell r="D104">
            <v>40039</v>
          </cell>
        </row>
        <row r="105">
          <cell r="A105">
            <v>10999</v>
          </cell>
          <cell r="B105">
            <v>997</v>
          </cell>
          <cell r="C105" t="str">
            <v>CRBALTHROP</v>
          </cell>
          <cell r="D105">
            <v>39622</v>
          </cell>
        </row>
        <row r="106">
          <cell r="A106">
            <v>11002</v>
          </cell>
          <cell r="B106">
            <v>146</v>
          </cell>
          <cell r="C106" t="str">
            <v>DXBISCOE</v>
          </cell>
          <cell r="D106">
            <v>39799</v>
          </cell>
        </row>
        <row r="107">
          <cell r="A107">
            <v>11003</v>
          </cell>
          <cell r="B107">
            <v>139</v>
          </cell>
          <cell r="C107" t="str">
            <v>SXNANDAGIRI</v>
          </cell>
          <cell r="D107">
            <v>40052</v>
          </cell>
        </row>
        <row r="108">
          <cell r="A108">
            <v>11004</v>
          </cell>
          <cell r="B108">
            <v>181</v>
          </cell>
          <cell r="C108" t="str">
            <v>PJWOLF</v>
          </cell>
          <cell r="D108">
            <v>40051</v>
          </cell>
        </row>
        <row r="109">
          <cell r="A109">
            <v>11005</v>
          </cell>
          <cell r="B109">
            <v>997</v>
          </cell>
          <cell r="C109" t="str">
            <v>PDEBERHARDT</v>
          </cell>
          <cell r="D109">
            <v>40050</v>
          </cell>
        </row>
        <row r="110">
          <cell r="A110">
            <v>11006</v>
          </cell>
          <cell r="B110">
            <v>997</v>
          </cell>
          <cell r="C110" t="str">
            <v>TRAINING</v>
          </cell>
          <cell r="D110">
            <v>40039</v>
          </cell>
        </row>
        <row r="111">
          <cell r="A111">
            <v>11007</v>
          </cell>
          <cell r="B111">
            <v>146</v>
          </cell>
          <cell r="C111" t="str">
            <v>DLBRANDENBERG</v>
          </cell>
          <cell r="D111">
            <v>40052</v>
          </cell>
        </row>
        <row r="112">
          <cell r="A112">
            <v>11008</v>
          </cell>
          <cell r="B112">
            <v>330</v>
          </cell>
          <cell r="C112" t="str">
            <v>JXJOHNSON</v>
          </cell>
          <cell r="D112">
            <v>40051</v>
          </cell>
        </row>
        <row r="113">
          <cell r="A113">
            <v>11009</v>
          </cell>
          <cell r="B113">
            <v>999</v>
          </cell>
          <cell r="C113" t="str">
            <v>SKSTRUBE</v>
          </cell>
          <cell r="D113">
            <v>39780</v>
          </cell>
        </row>
        <row r="114">
          <cell r="A114">
            <v>11010</v>
          </cell>
          <cell r="B114">
            <v>738</v>
          </cell>
          <cell r="C114" t="str">
            <v>MEREHAK</v>
          </cell>
          <cell r="D114">
            <v>40051</v>
          </cell>
        </row>
        <row r="115">
          <cell r="A115">
            <v>11011</v>
          </cell>
          <cell r="B115">
            <v>107</v>
          </cell>
          <cell r="C115" t="str">
            <v>JOHN</v>
          </cell>
          <cell r="D115">
            <v>40052</v>
          </cell>
        </row>
        <row r="116">
          <cell r="A116">
            <v>11012</v>
          </cell>
          <cell r="B116">
            <v>116</v>
          </cell>
          <cell r="C116" t="str">
            <v>JYMENDEZ</v>
          </cell>
          <cell r="D116">
            <v>40046</v>
          </cell>
        </row>
        <row r="117">
          <cell r="A117">
            <v>11013</v>
          </cell>
          <cell r="B117">
            <v>711</v>
          </cell>
          <cell r="C117" t="str">
            <v>KMSWEATT</v>
          </cell>
          <cell r="D117">
            <v>40051</v>
          </cell>
        </row>
        <row r="118">
          <cell r="A118">
            <v>11015</v>
          </cell>
          <cell r="B118">
            <v>330</v>
          </cell>
          <cell r="C118" t="str">
            <v>KCLITTLEJOHN</v>
          </cell>
          <cell r="D118">
            <v>40051</v>
          </cell>
        </row>
        <row r="119">
          <cell r="A119">
            <v>11016</v>
          </cell>
          <cell r="B119">
            <v>710</v>
          </cell>
          <cell r="C119" t="str">
            <v>EXFLORES</v>
          </cell>
          <cell r="D119">
            <v>40051</v>
          </cell>
        </row>
        <row r="120">
          <cell r="A120">
            <v>11018</v>
          </cell>
          <cell r="B120">
            <v>151</v>
          </cell>
          <cell r="C120" t="str">
            <v>LGSHELBY</v>
          </cell>
          <cell r="D120">
            <v>40050</v>
          </cell>
        </row>
        <row r="121">
          <cell r="A121">
            <v>11019</v>
          </cell>
          <cell r="B121">
            <v>346</v>
          </cell>
          <cell r="C121" t="str">
            <v>PGALVAREZ</v>
          </cell>
          <cell r="D121">
            <v>40051</v>
          </cell>
        </row>
        <row r="122">
          <cell r="A122">
            <v>11020</v>
          </cell>
          <cell r="B122">
            <v>738</v>
          </cell>
          <cell r="C122" t="str">
            <v>DCBURDITT</v>
          </cell>
          <cell r="D122">
            <v>40051</v>
          </cell>
        </row>
        <row r="123">
          <cell r="A123">
            <v>11021</v>
          </cell>
          <cell r="B123">
            <v>710</v>
          </cell>
          <cell r="C123" t="str">
            <v>ACARIGUZO</v>
          </cell>
          <cell r="D123">
            <v>40051</v>
          </cell>
        </row>
        <row r="124">
          <cell r="A124">
            <v>11023</v>
          </cell>
          <cell r="B124">
            <v>140</v>
          </cell>
          <cell r="C124" t="str">
            <v>TLCALFEE</v>
          </cell>
          <cell r="D124">
            <v>40051</v>
          </cell>
        </row>
        <row r="125">
          <cell r="A125">
            <v>11024</v>
          </cell>
          <cell r="B125">
            <v>750</v>
          </cell>
          <cell r="C125" t="str">
            <v>CJROBINSON</v>
          </cell>
          <cell r="D125">
            <v>40045</v>
          </cell>
        </row>
        <row r="126">
          <cell r="A126">
            <v>11025</v>
          </cell>
          <cell r="B126">
            <v>710</v>
          </cell>
          <cell r="C126" t="str">
            <v>TLWILSON</v>
          </cell>
          <cell r="D126">
            <v>40049</v>
          </cell>
        </row>
        <row r="127">
          <cell r="A127">
            <v>11026</v>
          </cell>
          <cell r="B127">
            <v>711</v>
          </cell>
          <cell r="C127" t="str">
            <v>JSMORENO</v>
          </cell>
          <cell r="D127">
            <v>40051</v>
          </cell>
        </row>
        <row r="128">
          <cell r="A128">
            <v>11027</v>
          </cell>
          <cell r="B128">
            <v>998</v>
          </cell>
          <cell r="C128" t="str">
            <v>JHCOOK</v>
          </cell>
          <cell r="D128">
            <v>40050</v>
          </cell>
        </row>
        <row r="129">
          <cell r="A129">
            <v>11028</v>
          </cell>
          <cell r="B129">
            <v>422</v>
          </cell>
          <cell r="C129" t="str">
            <v>REBILLINGSLEY</v>
          </cell>
          <cell r="D129">
            <v>40051</v>
          </cell>
        </row>
        <row r="130">
          <cell r="A130">
            <v>11029</v>
          </cell>
          <cell r="B130">
            <v>222</v>
          </cell>
          <cell r="C130" t="str">
            <v>MDSPOSATO</v>
          </cell>
          <cell r="D130">
            <v>39989</v>
          </cell>
        </row>
        <row r="131">
          <cell r="A131">
            <v>11030</v>
          </cell>
          <cell r="B131">
            <v>271</v>
          </cell>
          <cell r="C131" t="str">
            <v>RWBACH</v>
          </cell>
          <cell r="D131">
            <v>40051</v>
          </cell>
        </row>
        <row r="132">
          <cell r="A132">
            <v>11031</v>
          </cell>
          <cell r="B132">
            <v>271</v>
          </cell>
          <cell r="C132" t="str">
            <v>RPDOLE</v>
          </cell>
          <cell r="D132">
            <v>40052</v>
          </cell>
        </row>
        <row r="133">
          <cell r="A133">
            <v>11032</v>
          </cell>
          <cell r="B133">
            <v>251</v>
          </cell>
          <cell r="C133" t="str">
            <v>WXOSTARCH</v>
          </cell>
          <cell r="D133">
            <v>40051</v>
          </cell>
        </row>
        <row r="134">
          <cell r="A134">
            <v>11033</v>
          </cell>
          <cell r="B134">
            <v>227</v>
          </cell>
          <cell r="C134" t="str">
            <v>AMLEE</v>
          </cell>
          <cell r="D134">
            <v>39947</v>
          </cell>
        </row>
        <row r="135">
          <cell r="A135">
            <v>11034</v>
          </cell>
          <cell r="B135">
            <v>422</v>
          </cell>
          <cell r="C135" t="str">
            <v>MDDELEON</v>
          </cell>
          <cell r="D135">
            <v>40052</v>
          </cell>
        </row>
        <row r="136">
          <cell r="A136">
            <v>11035</v>
          </cell>
          <cell r="B136">
            <v>251</v>
          </cell>
          <cell r="C136" t="str">
            <v>AMCORNEY</v>
          </cell>
          <cell r="D136">
            <v>40051</v>
          </cell>
        </row>
        <row r="137">
          <cell r="A137">
            <v>11036</v>
          </cell>
          <cell r="B137">
            <v>422</v>
          </cell>
          <cell r="C137" t="str">
            <v>CRGUERRA</v>
          </cell>
          <cell r="D137">
            <v>40051</v>
          </cell>
        </row>
        <row r="138">
          <cell r="A138">
            <v>11047</v>
          </cell>
          <cell r="B138">
            <v>998</v>
          </cell>
          <cell r="C138" t="str">
            <v>CWKAPPEL</v>
          </cell>
          <cell r="D138">
            <v>40051</v>
          </cell>
        </row>
        <row r="139">
          <cell r="A139">
            <v>11059</v>
          </cell>
          <cell r="B139">
            <v>999</v>
          </cell>
          <cell r="C139" t="str">
            <v>TEST1</v>
          </cell>
          <cell r="D139">
            <v>39730</v>
          </cell>
        </row>
        <row r="140">
          <cell r="A140">
            <v>11062</v>
          </cell>
          <cell r="B140">
            <v>251</v>
          </cell>
          <cell r="C140" t="str">
            <v>AMCORNEY</v>
          </cell>
          <cell r="D140">
            <v>40051</v>
          </cell>
        </row>
        <row r="141">
          <cell r="A141">
            <v>11063</v>
          </cell>
          <cell r="B141">
            <v>430</v>
          </cell>
          <cell r="C141" t="str">
            <v>LXGUERRERO</v>
          </cell>
          <cell r="D141">
            <v>40051</v>
          </cell>
        </row>
        <row r="142">
          <cell r="A142">
            <v>11064</v>
          </cell>
          <cell r="B142">
            <v>430</v>
          </cell>
          <cell r="C142" t="str">
            <v>ARCOPE</v>
          </cell>
          <cell r="D142">
            <v>40051</v>
          </cell>
        </row>
        <row r="143">
          <cell r="A143">
            <v>11065</v>
          </cell>
          <cell r="B143">
            <v>430</v>
          </cell>
          <cell r="C143" t="str">
            <v>MACRENSHAW</v>
          </cell>
          <cell r="D143">
            <v>40051</v>
          </cell>
        </row>
        <row r="144">
          <cell r="A144">
            <v>11070</v>
          </cell>
          <cell r="B144">
            <v>486</v>
          </cell>
          <cell r="C144" t="str">
            <v>GAWOLFE</v>
          </cell>
          <cell r="D144">
            <v>40051</v>
          </cell>
        </row>
        <row r="145">
          <cell r="A145">
            <v>11071</v>
          </cell>
          <cell r="B145">
            <v>486</v>
          </cell>
          <cell r="C145" t="str">
            <v>DLGULLION</v>
          </cell>
          <cell r="D145">
            <v>40051</v>
          </cell>
        </row>
        <row r="146">
          <cell r="A146">
            <v>11072</v>
          </cell>
          <cell r="B146">
            <v>217</v>
          </cell>
          <cell r="C146" t="str">
            <v>SRMARSHALL</v>
          </cell>
          <cell r="D146">
            <v>40052</v>
          </cell>
        </row>
        <row r="147">
          <cell r="A147">
            <v>11073</v>
          </cell>
          <cell r="B147">
            <v>146</v>
          </cell>
          <cell r="C147" t="str">
            <v>DXBISCOE</v>
          </cell>
          <cell r="D147">
            <v>40051</v>
          </cell>
        </row>
        <row r="148">
          <cell r="A148">
            <v>11077</v>
          </cell>
          <cell r="B148">
            <v>476</v>
          </cell>
          <cell r="C148" t="str">
            <v>AJGUZMAN</v>
          </cell>
          <cell r="D148">
            <v>40051</v>
          </cell>
        </row>
        <row r="149">
          <cell r="A149">
            <v>11078</v>
          </cell>
          <cell r="B149">
            <v>742</v>
          </cell>
          <cell r="C149" t="str">
            <v>SAPANAKIS</v>
          </cell>
          <cell r="D149">
            <v>39994</v>
          </cell>
        </row>
        <row r="150">
          <cell r="A150">
            <v>11079</v>
          </cell>
          <cell r="B150">
            <v>131</v>
          </cell>
          <cell r="C150" t="str">
            <v>VIHEFFERN</v>
          </cell>
          <cell r="D150">
            <v>40024</v>
          </cell>
        </row>
        <row r="151">
          <cell r="A151">
            <v>11089</v>
          </cell>
          <cell r="B151">
            <v>999</v>
          </cell>
          <cell r="D151">
            <v>40049</v>
          </cell>
        </row>
        <row r="152">
          <cell r="A152">
            <v>11090</v>
          </cell>
          <cell r="B152">
            <v>262</v>
          </cell>
          <cell r="C152" t="str">
            <v>AMHALADYNA</v>
          </cell>
          <cell r="D152">
            <v>40051</v>
          </cell>
        </row>
        <row r="153">
          <cell r="A153">
            <v>11091</v>
          </cell>
          <cell r="B153">
            <v>414</v>
          </cell>
          <cell r="C153" t="str">
            <v>MEDAUGHERTY</v>
          </cell>
          <cell r="D153">
            <v>40051</v>
          </cell>
        </row>
        <row r="154">
          <cell r="A154">
            <v>11092</v>
          </cell>
          <cell r="B154">
            <v>414</v>
          </cell>
          <cell r="C154" t="str">
            <v>CFCLEMONS</v>
          </cell>
          <cell r="D154">
            <v>39993</v>
          </cell>
        </row>
        <row r="155">
          <cell r="A155">
            <v>11093</v>
          </cell>
          <cell r="B155">
            <v>131</v>
          </cell>
          <cell r="C155" t="str">
            <v>SXPUENTES</v>
          </cell>
          <cell r="D155">
            <v>40046</v>
          </cell>
        </row>
        <row r="156">
          <cell r="A156">
            <v>11094</v>
          </cell>
          <cell r="B156">
            <v>414</v>
          </cell>
          <cell r="C156" t="str">
            <v>VMSHELTON</v>
          </cell>
          <cell r="D156">
            <v>40051</v>
          </cell>
        </row>
        <row r="157">
          <cell r="A157">
            <v>11095</v>
          </cell>
          <cell r="B157">
            <v>486</v>
          </cell>
          <cell r="C157" t="str">
            <v>MAGONZALEZ</v>
          </cell>
          <cell r="D157">
            <v>40001</v>
          </cell>
        </row>
        <row r="158">
          <cell r="A158">
            <v>11100</v>
          </cell>
          <cell r="B158">
            <v>251</v>
          </cell>
          <cell r="C158" t="str">
            <v>JXJOSEPHS</v>
          </cell>
          <cell r="D158">
            <v>40051</v>
          </cell>
        </row>
        <row r="159">
          <cell r="A159">
            <v>11101</v>
          </cell>
          <cell r="B159">
            <v>251</v>
          </cell>
          <cell r="C159" t="str">
            <v>MRDODSON</v>
          </cell>
          <cell r="D159">
            <v>40044</v>
          </cell>
        </row>
        <row r="160">
          <cell r="A160">
            <v>11102</v>
          </cell>
          <cell r="B160">
            <v>711</v>
          </cell>
          <cell r="C160" t="str">
            <v>EMJONES</v>
          </cell>
          <cell r="D160">
            <v>40051</v>
          </cell>
        </row>
        <row r="161">
          <cell r="A161">
            <v>11103</v>
          </cell>
          <cell r="B161">
            <v>262</v>
          </cell>
          <cell r="C161" t="str">
            <v>CLZEGARRA</v>
          </cell>
          <cell r="D161">
            <v>40051</v>
          </cell>
        </row>
        <row r="162">
          <cell r="A162">
            <v>11104</v>
          </cell>
          <cell r="B162">
            <v>251</v>
          </cell>
          <cell r="C162" t="str">
            <v>TRSTAFFORD</v>
          </cell>
          <cell r="D162">
            <v>40051</v>
          </cell>
        </row>
        <row r="163">
          <cell r="A163">
            <v>11107</v>
          </cell>
          <cell r="B163">
            <v>475</v>
          </cell>
          <cell r="C163" t="str">
            <v>BYDICKERSON</v>
          </cell>
          <cell r="D163">
            <v>40052</v>
          </cell>
        </row>
        <row r="164">
          <cell r="A164">
            <v>11108</v>
          </cell>
          <cell r="B164">
            <v>998</v>
          </cell>
          <cell r="C164" t="str">
            <v>JHCOOK</v>
          </cell>
          <cell r="D164">
            <v>39799</v>
          </cell>
        </row>
        <row r="165">
          <cell r="A165">
            <v>11109</v>
          </cell>
          <cell r="B165">
            <v>131</v>
          </cell>
          <cell r="C165" t="str">
            <v>VIHEFFERN</v>
          </cell>
          <cell r="D165">
            <v>40051</v>
          </cell>
        </row>
        <row r="166">
          <cell r="A166">
            <v>11110</v>
          </cell>
          <cell r="B166">
            <v>112</v>
          </cell>
          <cell r="C166" t="str">
            <v>JHCOOK</v>
          </cell>
          <cell r="D166">
            <v>40052</v>
          </cell>
        </row>
        <row r="167">
          <cell r="A167">
            <v>11111</v>
          </cell>
          <cell r="B167">
            <v>414</v>
          </cell>
          <cell r="C167" t="str">
            <v>JCPEREZ</v>
          </cell>
          <cell r="D167">
            <v>40051</v>
          </cell>
        </row>
        <row r="168">
          <cell r="A168">
            <v>11112</v>
          </cell>
          <cell r="B168">
            <v>251</v>
          </cell>
          <cell r="C168" t="str">
            <v>NCMOHR</v>
          </cell>
          <cell r="D168">
            <v>40051</v>
          </cell>
        </row>
        <row r="169">
          <cell r="A169">
            <v>11113</v>
          </cell>
          <cell r="B169">
            <v>170</v>
          </cell>
          <cell r="C169" t="str">
            <v>MXDOBBINS</v>
          </cell>
          <cell r="D169">
            <v>39449</v>
          </cell>
        </row>
        <row r="170">
          <cell r="A170">
            <v>11114</v>
          </cell>
          <cell r="B170">
            <v>432</v>
          </cell>
          <cell r="C170" t="str">
            <v>RMANUPINDI</v>
          </cell>
          <cell r="D170">
            <v>40050</v>
          </cell>
        </row>
        <row r="171">
          <cell r="A171">
            <v>11115</v>
          </cell>
          <cell r="B171">
            <v>475</v>
          </cell>
          <cell r="C171" t="str">
            <v>AXLANDRUM</v>
          </cell>
          <cell r="D171">
            <v>40052</v>
          </cell>
        </row>
        <row r="172">
          <cell r="A172">
            <v>11116</v>
          </cell>
          <cell r="B172">
            <v>475</v>
          </cell>
          <cell r="C172" t="str">
            <v>BLTERRELL</v>
          </cell>
          <cell r="D172">
            <v>40052</v>
          </cell>
        </row>
        <row r="173">
          <cell r="A173">
            <v>11117</v>
          </cell>
          <cell r="B173">
            <v>475</v>
          </cell>
          <cell r="C173" t="str">
            <v>RMWENMOHS</v>
          </cell>
          <cell r="D173">
            <v>40050</v>
          </cell>
        </row>
        <row r="174">
          <cell r="A174">
            <v>11118</v>
          </cell>
          <cell r="B174">
            <v>432</v>
          </cell>
          <cell r="C174" t="str">
            <v>JLMIX</v>
          </cell>
          <cell r="D174">
            <v>40052</v>
          </cell>
        </row>
        <row r="175">
          <cell r="A175">
            <v>11119</v>
          </cell>
          <cell r="B175">
            <v>493</v>
          </cell>
          <cell r="C175" t="str">
            <v>CMHILL</v>
          </cell>
          <cell r="D175">
            <v>40051</v>
          </cell>
        </row>
        <row r="176">
          <cell r="A176">
            <v>11120</v>
          </cell>
          <cell r="B176">
            <v>999</v>
          </cell>
          <cell r="C176" t="str">
            <v>FBTALUKDAR</v>
          </cell>
          <cell r="D176">
            <v>40051</v>
          </cell>
        </row>
        <row r="177">
          <cell r="A177">
            <v>11121</v>
          </cell>
          <cell r="B177">
            <v>432</v>
          </cell>
          <cell r="C177" t="str">
            <v>AMMERCADO</v>
          </cell>
          <cell r="D177">
            <v>40023</v>
          </cell>
        </row>
        <row r="178">
          <cell r="A178">
            <v>11122</v>
          </cell>
          <cell r="B178">
            <v>432</v>
          </cell>
          <cell r="C178" t="str">
            <v>ABSTONEBRAKER</v>
          </cell>
          <cell r="D178">
            <v>40044</v>
          </cell>
        </row>
        <row r="179">
          <cell r="A179">
            <v>11123</v>
          </cell>
          <cell r="B179">
            <v>251</v>
          </cell>
          <cell r="C179" t="str">
            <v>JAESCARENO</v>
          </cell>
          <cell r="D179">
            <v>40051</v>
          </cell>
        </row>
        <row r="180">
          <cell r="A180">
            <v>11126</v>
          </cell>
          <cell r="B180">
            <v>112</v>
          </cell>
          <cell r="C180" t="str">
            <v>POSTING</v>
          </cell>
          <cell r="D180">
            <v>40051</v>
          </cell>
        </row>
        <row r="181">
          <cell r="A181">
            <v>11127</v>
          </cell>
          <cell r="B181">
            <v>222</v>
          </cell>
          <cell r="C181" t="str">
            <v>CYALLEN</v>
          </cell>
          <cell r="D181">
            <v>40051</v>
          </cell>
        </row>
        <row r="182">
          <cell r="A182">
            <v>11130</v>
          </cell>
          <cell r="B182">
            <v>742</v>
          </cell>
          <cell r="C182" t="str">
            <v>HAMORENO</v>
          </cell>
          <cell r="D182">
            <v>40051</v>
          </cell>
        </row>
        <row r="183">
          <cell r="A183">
            <v>11131</v>
          </cell>
          <cell r="B183">
            <v>102</v>
          </cell>
          <cell r="C183" t="str">
            <v>DXWILSON</v>
          </cell>
          <cell r="D183">
            <v>40042</v>
          </cell>
        </row>
        <row r="184">
          <cell r="A184">
            <v>11132</v>
          </cell>
          <cell r="B184">
            <v>475</v>
          </cell>
          <cell r="C184" t="str">
            <v>SLMCCOWN</v>
          </cell>
          <cell r="D184">
            <v>40051</v>
          </cell>
        </row>
        <row r="185">
          <cell r="A185">
            <v>11133</v>
          </cell>
          <cell r="B185">
            <v>432</v>
          </cell>
          <cell r="C185" t="str">
            <v>SEHUSTED</v>
          </cell>
          <cell r="D185">
            <v>40052</v>
          </cell>
        </row>
        <row r="186">
          <cell r="A186">
            <v>11134</v>
          </cell>
          <cell r="B186">
            <v>432</v>
          </cell>
          <cell r="C186" t="str">
            <v>DXVERDIN</v>
          </cell>
          <cell r="D186">
            <v>40030</v>
          </cell>
        </row>
        <row r="187">
          <cell r="A187">
            <v>11135</v>
          </cell>
          <cell r="B187">
            <v>432</v>
          </cell>
          <cell r="C187" t="str">
            <v>RJHANSEN</v>
          </cell>
          <cell r="D187">
            <v>40051</v>
          </cell>
        </row>
        <row r="188">
          <cell r="A188">
            <v>11136</v>
          </cell>
          <cell r="B188">
            <v>432</v>
          </cell>
          <cell r="C188" t="str">
            <v>DYGREENE</v>
          </cell>
          <cell r="D188">
            <v>40051</v>
          </cell>
        </row>
        <row r="189">
          <cell r="A189">
            <v>11137</v>
          </cell>
          <cell r="B189">
            <v>170</v>
          </cell>
          <cell r="C189" t="str">
            <v>SDDAWSON</v>
          </cell>
          <cell r="D189">
            <v>40052</v>
          </cell>
        </row>
        <row r="190">
          <cell r="A190">
            <v>11138</v>
          </cell>
          <cell r="B190">
            <v>432</v>
          </cell>
          <cell r="C190" t="str">
            <v>MSLAMB</v>
          </cell>
          <cell r="D190">
            <v>40051</v>
          </cell>
        </row>
        <row r="191">
          <cell r="A191">
            <v>11139</v>
          </cell>
          <cell r="B191">
            <v>432</v>
          </cell>
          <cell r="C191" t="str">
            <v>LRMCCLAIN</v>
          </cell>
          <cell r="D191">
            <v>40050</v>
          </cell>
        </row>
        <row r="192">
          <cell r="A192">
            <v>11140</v>
          </cell>
          <cell r="B192">
            <v>432</v>
          </cell>
          <cell r="C192" t="str">
            <v>SXIBAD</v>
          </cell>
          <cell r="D192">
            <v>40051</v>
          </cell>
        </row>
        <row r="193">
          <cell r="A193">
            <v>11141</v>
          </cell>
          <cell r="B193">
            <v>432</v>
          </cell>
          <cell r="C193" t="str">
            <v>ABSTONEBRAKER</v>
          </cell>
          <cell r="D193">
            <v>40051</v>
          </cell>
        </row>
        <row r="194">
          <cell r="A194">
            <v>11142</v>
          </cell>
          <cell r="B194">
            <v>998</v>
          </cell>
          <cell r="C194" t="str">
            <v>JHCOOK</v>
          </cell>
          <cell r="D194">
            <v>40038</v>
          </cell>
        </row>
        <row r="195">
          <cell r="A195">
            <v>11143</v>
          </cell>
          <cell r="B195">
            <v>475</v>
          </cell>
          <cell r="C195" t="str">
            <v>PJPELOGITIS</v>
          </cell>
          <cell r="D195">
            <v>40049</v>
          </cell>
        </row>
        <row r="196">
          <cell r="A196">
            <v>11144</v>
          </cell>
          <cell r="B196">
            <v>422</v>
          </cell>
          <cell r="C196" t="str">
            <v>SEWILLS</v>
          </cell>
          <cell r="D196">
            <v>40051</v>
          </cell>
        </row>
        <row r="197">
          <cell r="A197">
            <v>11145</v>
          </cell>
          <cell r="B197">
            <v>112</v>
          </cell>
          <cell r="C197" t="str">
            <v>PDEBERHARDT</v>
          </cell>
          <cell r="D197">
            <v>40051</v>
          </cell>
        </row>
        <row r="198">
          <cell r="A198">
            <v>11146</v>
          </cell>
          <cell r="B198">
            <v>251</v>
          </cell>
          <cell r="C198" t="str">
            <v>CRCEPEDA</v>
          </cell>
          <cell r="D198">
            <v>40051</v>
          </cell>
        </row>
        <row r="199">
          <cell r="A199">
            <v>11147</v>
          </cell>
          <cell r="B199">
            <v>251</v>
          </cell>
          <cell r="C199" t="str">
            <v>GAHOLLIDAY</v>
          </cell>
          <cell r="D199">
            <v>40032</v>
          </cell>
        </row>
        <row r="200">
          <cell r="A200">
            <v>11148</v>
          </cell>
          <cell r="B200">
            <v>999</v>
          </cell>
          <cell r="D200">
            <v>39814</v>
          </cell>
        </row>
        <row r="201">
          <cell r="A201">
            <v>11149</v>
          </cell>
          <cell r="B201">
            <v>262</v>
          </cell>
          <cell r="C201" t="str">
            <v>AMHALADYNA</v>
          </cell>
          <cell r="D201">
            <v>40051</v>
          </cell>
        </row>
        <row r="202">
          <cell r="A202">
            <v>11150</v>
          </cell>
          <cell r="B202">
            <v>251</v>
          </cell>
          <cell r="C202" t="str">
            <v>ALDAVIS</v>
          </cell>
          <cell r="D202">
            <v>40052</v>
          </cell>
        </row>
        <row r="203">
          <cell r="A203">
            <v>11151</v>
          </cell>
          <cell r="B203">
            <v>251</v>
          </cell>
          <cell r="C203" t="str">
            <v>LJMELTON</v>
          </cell>
          <cell r="D203">
            <v>40046</v>
          </cell>
        </row>
        <row r="204">
          <cell r="A204">
            <v>11152</v>
          </cell>
          <cell r="B204">
            <v>999</v>
          </cell>
          <cell r="C204" t="str">
            <v>JEMCADAMS</v>
          </cell>
          <cell r="D204">
            <v>39839</v>
          </cell>
        </row>
        <row r="205">
          <cell r="A205">
            <v>11153</v>
          </cell>
          <cell r="B205">
            <v>330</v>
          </cell>
          <cell r="C205" t="str">
            <v>CHEBONNER</v>
          </cell>
          <cell r="D205">
            <v>40051</v>
          </cell>
        </row>
        <row r="206">
          <cell r="A206">
            <v>11154</v>
          </cell>
          <cell r="B206">
            <v>739</v>
          </cell>
          <cell r="C206" t="str">
            <v>ARSMITH</v>
          </cell>
          <cell r="D206">
            <v>40051</v>
          </cell>
        </row>
        <row r="207">
          <cell r="A207">
            <v>11156</v>
          </cell>
          <cell r="B207">
            <v>711</v>
          </cell>
          <cell r="C207" t="str">
            <v>BLBLANDFORD</v>
          </cell>
          <cell r="D207">
            <v>40050</v>
          </cell>
        </row>
        <row r="208">
          <cell r="A208">
            <v>11157</v>
          </cell>
          <cell r="B208">
            <v>711</v>
          </cell>
          <cell r="C208" t="str">
            <v>JALOPATOWSKI</v>
          </cell>
          <cell r="D208">
            <v>40051</v>
          </cell>
        </row>
        <row r="209">
          <cell r="A209">
            <v>11160</v>
          </cell>
          <cell r="B209">
            <v>999</v>
          </cell>
          <cell r="C209" t="str">
            <v>JMAGUILAR</v>
          </cell>
          <cell r="D209">
            <v>40051</v>
          </cell>
        </row>
        <row r="210">
          <cell r="A210">
            <v>11161</v>
          </cell>
          <cell r="B210">
            <v>728</v>
          </cell>
          <cell r="C210" t="str">
            <v>JRDELATORRE</v>
          </cell>
          <cell r="D210">
            <v>40051</v>
          </cell>
        </row>
        <row r="211">
          <cell r="A211">
            <v>11163</v>
          </cell>
          <cell r="B211">
            <v>738</v>
          </cell>
          <cell r="C211" t="str">
            <v>EASERNA</v>
          </cell>
          <cell r="D211">
            <v>40051</v>
          </cell>
        </row>
        <row r="212">
          <cell r="A212">
            <v>11164</v>
          </cell>
          <cell r="B212">
            <v>997</v>
          </cell>
          <cell r="C212" t="str">
            <v>LAFORAKER</v>
          </cell>
          <cell r="D212">
            <v>40030</v>
          </cell>
        </row>
        <row r="213">
          <cell r="A213">
            <v>11165</v>
          </cell>
          <cell r="B213">
            <v>998</v>
          </cell>
          <cell r="C213" t="str">
            <v>JHCOOK</v>
          </cell>
          <cell r="D213">
            <v>39800</v>
          </cell>
        </row>
        <row r="214">
          <cell r="A214">
            <v>11166</v>
          </cell>
          <cell r="B214">
            <v>997</v>
          </cell>
          <cell r="C214" t="str">
            <v>SAMERCER</v>
          </cell>
          <cell r="D214">
            <v>40050</v>
          </cell>
        </row>
        <row r="215">
          <cell r="A215">
            <v>11167</v>
          </cell>
          <cell r="B215">
            <v>998</v>
          </cell>
          <cell r="C215" t="str">
            <v>JHCOOK</v>
          </cell>
          <cell r="D215">
            <v>39987</v>
          </cell>
        </row>
        <row r="216">
          <cell r="A216">
            <v>11168</v>
          </cell>
          <cell r="B216">
            <v>217</v>
          </cell>
          <cell r="C216" t="str">
            <v>GTBERRYHILL</v>
          </cell>
          <cell r="D216">
            <v>40050</v>
          </cell>
        </row>
        <row r="217">
          <cell r="A217">
            <v>11170</v>
          </cell>
          <cell r="B217">
            <v>998</v>
          </cell>
          <cell r="C217" t="str">
            <v>JHCOOK</v>
          </cell>
          <cell r="D217">
            <v>39750</v>
          </cell>
        </row>
        <row r="218">
          <cell r="A218">
            <v>11171</v>
          </cell>
          <cell r="B218">
            <v>997</v>
          </cell>
          <cell r="C218" t="str">
            <v>SLSCHOLL</v>
          </cell>
          <cell r="D218">
            <v>40046</v>
          </cell>
        </row>
        <row r="219">
          <cell r="A219">
            <v>11172</v>
          </cell>
          <cell r="B219">
            <v>997</v>
          </cell>
          <cell r="C219" t="str">
            <v>LAFORAKER</v>
          </cell>
          <cell r="D219">
            <v>39960</v>
          </cell>
        </row>
        <row r="220">
          <cell r="A220">
            <v>11173</v>
          </cell>
          <cell r="B220">
            <v>997</v>
          </cell>
          <cell r="C220" t="str">
            <v>WCCHAMRAD</v>
          </cell>
          <cell r="D220">
            <v>40046</v>
          </cell>
        </row>
        <row r="221">
          <cell r="A221">
            <v>11174</v>
          </cell>
          <cell r="B221">
            <v>260</v>
          </cell>
          <cell r="C221" t="str">
            <v>MRBUCHANAN</v>
          </cell>
          <cell r="D221">
            <v>40050</v>
          </cell>
        </row>
        <row r="222">
          <cell r="A222">
            <v>11177</v>
          </cell>
          <cell r="B222">
            <v>997</v>
          </cell>
          <cell r="C222" t="str">
            <v>LAFORAKER</v>
          </cell>
          <cell r="D222">
            <v>40031</v>
          </cell>
        </row>
        <row r="223">
          <cell r="A223">
            <v>11178</v>
          </cell>
          <cell r="B223">
            <v>711</v>
          </cell>
          <cell r="C223" t="str">
            <v>RXSALAZAR</v>
          </cell>
          <cell r="D223">
            <v>39819</v>
          </cell>
        </row>
        <row r="224">
          <cell r="A224">
            <v>11182</v>
          </cell>
          <cell r="B224">
            <v>998</v>
          </cell>
          <cell r="C224" t="str">
            <v>JHCOOK</v>
          </cell>
          <cell r="D224">
            <v>39413</v>
          </cell>
        </row>
        <row r="225">
          <cell r="A225">
            <v>11184</v>
          </cell>
          <cell r="B225">
            <v>711</v>
          </cell>
          <cell r="C225" t="str">
            <v>TASMART</v>
          </cell>
          <cell r="D225">
            <v>40050</v>
          </cell>
        </row>
        <row r="226">
          <cell r="A226">
            <v>11185</v>
          </cell>
          <cell r="B226">
            <v>729</v>
          </cell>
          <cell r="C226" t="str">
            <v>PRMARSH</v>
          </cell>
          <cell r="D226">
            <v>40032</v>
          </cell>
        </row>
        <row r="227">
          <cell r="A227">
            <v>11187</v>
          </cell>
          <cell r="B227">
            <v>750</v>
          </cell>
          <cell r="C227" t="str">
            <v>REROAN</v>
          </cell>
          <cell r="D227">
            <v>40038</v>
          </cell>
        </row>
        <row r="228">
          <cell r="A228">
            <v>11188</v>
          </cell>
          <cell r="B228">
            <v>998</v>
          </cell>
          <cell r="C228" t="str">
            <v>LAFORAKER</v>
          </cell>
          <cell r="D228">
            <v>39927</v>
          </cell>
        </row>
        <row r="229">
          <cell r="A229">
            <v>11190</v>
          </cell>
          <cell r="B229">
            <v>711</v>
          </cell>
          <cell r="C229" t="str">
            <v>BXROOP</v>
          </cell>
          <cell r="D229">
            <v>40051</v>
          </cell>
        </row>
        <row r="230">
          <cell r="A230">
            <v>11191</v>
          </cell>
          <cell r="B230">
            <v>711</v>
          </cell>
          <cell r="C230" t="str">
            <v>TLRICHARDSON</v>
          </cell>
          <cell r="D230">
            <v>40051</v>
          </cell>
        </row>
        <row r="231">
          <cell r="A231">
            <v>11192</v>
          </cell>
          <cell r="B231">
            <v>711</v>
          </cell>
          <cell r="C231" t="str">
            <v>EMJONES</v>
          </cell>
          <cell r="D231">
            <v>40039</v>
          </cell>
        </row>
        <row r="232">
          <cell r="A232">
            <v>11195</v>
          </cell>
          <cell r="B232">
            <v>750</v>
          </cell>
          <cell r="C232" t="str">
            <v>EXOROZCO</v>
          </cell>
          <cell r="D232">
            <v>40026</v>
          </cell>
        </row>
        <row r="233">
          <cell r="A233">
            <v>11196</v>
          </cell>
          <cell r="B233">
            <v>251</v>
          </cell>
          <cell r="C233" t="str">
            <v>TAPOLACHECK</v>
          </cell>
          <cell r="D233">
            <v>40007</v>
          </cell>
        </row>
        <row r="234">
          <cell r="A234">
            <v>11198</v>
          </cell>
          <cell r="B234">
            <v>750</v>
          </cell>
          <cell r="C234" t="str">
            <v>INEKEH</v>
          </cell>
          <cell r="D234">
            <v>40051</v>
          </cell>
        </row>
        <row r="235">
          <cell r="A235">
            <v>11199</v>
          </cell>
          <cell r="B235">
            <v>170</v>
          </cell>
          <cell r="C235" t="str">
            <v>VMMINTER</v>
          </cell>
          <cell r="D235">
            <v>40052</v>
          </cell>
        </row>
        <row r="236">
          <cell r="A236">
            <v>11201</v>
          </cell>
          <cell r="B236">
            <v>711</v>
          </cell>
          <cell r="C236" t="str">
            <v>KMMUNOS</v>
          </cell>
          <cell r="D236">
            <v>40051</v>
          </cell>
        </row>
        <row r="237">
          <cell r="A237">
            <v>11202</v>
          </cell>
          <cell r="B237">
            <v>750</v>
          </cell>
          <cell r="C237" t="str">
            <v>REROAN</v>
          </cell>
          <cell r="D237">
            <v>39994</v>
          </cell>
        </row>
        <row r="238">
          <cell r="A238">
            <v>11205</v>
          </cell>
          <cell r="B238">
            <v>750</v>
          </cell>
          <cell r="C238" t="str">
            <v>CJROBINSON</v>
          </cell>
          <cell r="D238">
            <v>40051</v>
          </cell>
        </row>
        <row r="239">
          <cell r="A239">
            <v>11206</v>
          </cell>
          <cell r="B239">
            <v>251</v>
          </cell>
          <cell r="C239" t="str">
            <v>EXTORREZ</v>
          </cell>
          <cell r="D239">
            <v>40044</v>
          </cell>
        </row>
        <row r="240">
          <cell r="A240">
            <v>11208</v>
          </cell>
          <cell r="B240">
            <v>997</v>
          </cell>
          <cell r="C240" t="str">
            <v>JHCOOK</v>
          </cell>
          <cell r="D240">
            <v>40011</v>
          </cell>
        </row>
        <row r="241">
          <cell r="A241">
            <v>11209</v>
          </cell>
          <cell r="B241">
            <v>222</v>
          </cell>
          <cell r="C241" t="str">
            <v>MBMAYSON</v>
          </cell>
          <cell r="D241">
            <v>40052</v>
          </cell>
        </row>
        <row r="242">
          <cell r="A242">
            <v>11210</v>
          </cell>
          <cell r="B242">
            <v>711</v>
          </cell>
          <cell r="C242" t="str">
            <v>NIOTERO</v>
          </cell>
          <cell r="D242">
            <v>40052</v>
          </cell>
        </row>
        <row r="243">
          <cell r="A243">
            <v>11212</v>
          </cell>
          <cell r="B243">
            <v>494</v>
          </cell>
          <cell r="C243" t="str">
            <v>NCHESTON</v>
          </cell>
          <cell r="D243">
            <v>40032</v>
          </cell>
        </row>
        <row r="244">
          <cell r="A244">
            <v>11213</v>
          </cell>
          <cell r="B244">
            <v>998</v>
          </cell>
          <cell r="C244" t="str">
            <v>AJBERUBE</v>
          </cell>
          <cell r="D244">
            <v>39982</v>
          </cell>
        </row>
        <row r="245">
          <cell r="A245">
            <v>11215</v>
          </cell>
          <cell r="B245">
            <v>997</v>
          </cell>
          <cell r="C245" t="str">
            <v>JHCOOK</v>
          </cell>
          <cell r="D245">
            <v>40050</v>
          </cell>
        </row>
        <row r="246">
          <cell r="A246">
            <v>11216</v>
          </cell>
          <cell r="B246">
            <v>998</v>
          </cell>
          <cell r="C246" t="str">
            <v>AJBERUBE</v>
          </cell>
          <cell r="D246">
            <v>39748</v>
          </cell>
        </row>
        <row r="247">
          <cell r="A247">
            <v>11217</v>
          </cell>
          <cell r="B247">
            <v>997</v>
          </cell>
          <cell r="C247" t="str">
            <v>TASMART</v>
          </cell>
          <cell r="D247">
            <v>40051</v>
          </cell>
        </row>
        <row r="248">
          <cell r="A248">
            <v>11218</v>
          </cell>
          <cell r="B248">
            <v>750</v>
          </cell>
          <cell r="C248" t="str">
            <v>RTWRIGHT</v>
          </cell>
          <cell r="D248">
            <v>40051</v>
          </cell>
        </row>
        <row r="249">
          <cell r="A249">
            <v>11219</v>
          </cell>
          <cell r="B249">
            <v>729</v>
          </cell>
          <cell r="C249" t="str">
            <v>LRHUSTED</v>
          </cell>
          <cell r="D249">
            <v>40051</v>
          </cell>
        </row>
        <row r="250">
          <cell r="A250">
            <v>11220</v>
          </cell>
          <cell r="B250">
            <v>710</v>
          </cell>
          <cell r="C250" t="str">
            <v>KLPAGE</v>
          </cell>
          <cell r="D250">
            <v>39867</v>
          </cell>
        </row>
        <row r="251">
          <cell r="A251">
            <v>11221</v>
          </cell>
          <cell r="B251">
            <v>998</v>
          </cell>
          <cell r="C251" t="str">
            <v>AJBERUBE</v>
          </cell>
          <cell r="D251">
            <v>40052</v>
          </cell>
        </row>
        <row r="252">
          <cell r="A252">
            <v>11222</v>
          </cell>
          <cell r="B252">
            <v>104</v>
          </cell>
          <cell r="C252" t="str">
            <v>CAPETTY</v>
          </cell>
          <cell r="D252">
            <v>39772</v>
          </cell>
        </row>
        <row r="253">
          <cell r="A253">
            <v>11223</v>
          </cell>
          <cell r="B253">
            <v>151</v>
          </cell>
          <cell r="C253" t="str">
            <v>LGSHELBY</v>
          </cell>
          <cell r="D253">
            <v>39861</v>
          </cell>
        </row>
        <row r="254">
          <cell r="A254">
            <v>11224</v>
          </cell>
          <cell r="B254">
            <v>222</v>
          </cell>
          <cell r="C254" t="str">
            <v>JWFREEMAN</v>
          </cell>
          <cell r="D254">
            <v>40036</v>
          </cell>
        </row>
        <row r="255">
          <cell r="A255">
            <v>11225</v>
          </cell>
          <cell r="B255">
            <v>739</v>
          </cell>
          <cell r="C255" t="str">
            <v>ARSMITH</v>
          </cell>
          <cell r="D255">
            <v>40031</v>
          </cell>
        </row>
        <row r="256">
          <cell r="A256">
            <v>11226</v>
          </cell>
          <cell r="B256">
            <v>711</v>
          </cell>
          <cell r="C256" t="str">
            <v>JALOPATOWSKI</v>
          </cell>
          <cell r="D256">
            <v>40044</v>
          </cell>
        </row>
        <row r="257">
          <cell r="A257">
            <v>11234</v>
          </cell>
          <cell r="B257">
            <v>729</v>
          </cell>
          <cell r="C257" t="str">
            <v>TXMARTIN</v>
          </cell>
          <cell r="D257">
            <v>40036</v>
          </cell>
        </row>
        <row r="258">
          <cell r="A258">
            <v>11235</v>
          </cell>
          <cell r="B258">
            <v>103</v>
          </cell>
          <cell r="C258" t="str">
            <v>KRPLACKE</v>
          </cell>
          <cell r="D258">
            <v>40044</v>
          </cell>
        </row>
        <row r="259">
          <cell r="A259">
            <v>11239</v>
          </cell>
          <cell r="B259">
            <v>109</v>
          </cell>
          <cell r="C259" t="str">
            <v>BDREEVES</v>
          </cell>
          <cell r="D259">
            <v>40051</v>
          </cell>
        </row>
        <row r="260">
          <cell r="A260">
            <v>11240</v>
          </cell>
          <cell r="B260">
            <v>146</v>
          </cell>
          <cell r="C260" t="str">
            <v>SAMERCER</v>
          </cell>
          <cell r="D260">
            <v>40046</v>
          </cell>
        </row>
        <row r="261">
          <cell r="A261">
            <v>11241</v>
          </cell>
          <cell r="B261">
            <v>997</v>
          </cell>
          <cell r="C261" t="str">
            <v>JHCOOK</v>
          </cell>
          <cell r="D261">
            <v>40043</v>
          </cell>
        </row>
        <row r="262">
          <cell r="A262">
            <v>11242</v>
          </cell>
          <cell r="B262">
            <v>494</v>
          </cell>
          <cell r="C262" t="str">
            <v>JHREYNOLDS</v>
          </cell>
          <cell r="D262">
            <v>40050</v>
          </cell>
        </row>
        <row r="263">
          <cell r="A263">
            <v>11243</v>
          </cell>
          <cell r="B263">
            <v>433</v>
          </cell>
          <cell r="C263" t="str">
            <v>SMLOWE</v>
          </cell>
          <cell r="D263">
            <v>40051</v>
          </cell>
        </row>
        <row r="264">
          <cell r="A264">
            <v>11244</v>
          </cell>
          <cell r="B264">
            <v>476</v>
          </cell>
          <cell r="C264" t="str">
            <v>RXLOVE</v>
          </cell>
          <cell r="D264">
            <v>40032</v>
          </cell>
        </row>
        <row r="265">
          <cell r="A265">
            <v>11245</v>
          </cell>
          <cell r="B265">
            <v>476</v>
          </cell>
          <cell r="C265" t="str">
            <v>CBNELSON</v>
          </cell>
          <cell r="D265">
            <v>40051</v>
          </cell>
        </row>
        <row r="266">
          <cell r="A266">
            <v>11246</v>
          </cell>
          <cell r="B266">
            <v>999</v>
          </cell>
          <cell r="D266">
            <v>40003</v>
          </cell>
        </row>
        <row r="267">
          <cell r="A267">
            <v>11248</v>
          </cell>
          <cell r="B267">
            <v>108</v>
          </cell>
          <cell r="C267" t="str">
            <v>MEBRADY</v>
          </cell>
          <cell r="D267">
            <v>40050</v>
          </cell>
        </row>
        <row r="268">
          <cell r="A268">
            <v>11249</v>
          </cell>
          <cell r="B268">
            <v>131</v>
          </cell>
          <cell r="C268" t="str">
            <v>LDBROWN</v>
          </cell>
          <cell r="D268">
            <v>40051</v>
          </cell>
        </row>
        <row r="269">
          <cell r="A269">
            <v>11253</v>
          </cell>
          <cell r="B269">
            <v>101</v>
          </cell>
          <cell r="C269" t="str">
            <v>DRCOUCH</v>
          </cell>
          <cell r="D269">
            <v>39895</v>
          </cell>
        </row>
        <row r="270">
          <cell r="A270">
            <v>11255</v>
          </cell>
          <cell r="B270">
            <v>475</v>
          </cell>
          <cell r="C270" t="str">
            <v>MASILVA</v>
          </cell>
          <cell r="D270">
            <v>40052</v>
          </cell>
        </row>
        <row r="271">
          <cell r="A271">
            <v>11256</v>
          </cell>
          <cell r="B271">
            <v>475</v>
          </cell>
          <cell r="C271" t="str">
            <v>LCRUIZ</v>
          </cell>
          <cell r="D271">
            <v>39788</v>
          </cell>
        </row>
        <row r="272">
          <cell r="A272">
            <v>11257</v>
          </cell>
          <cell r="B272">
            <v>170</v>
          </cell>
          <cell r="C272" t="str">
            <v>TMPERKINS</v>
          </cell>
          <cell r="D272">
            <v>40051</v>
          </cell>
        </row>
        <row r="273">
          <cell r="A273">
            <v>11258</v>
          </cell>
          <cell r="B273">
            <v>105</v>
          </cell>
          <cell r="C273" t="str">
            <v>JRVANNORMAN</v>
          </cell>
          <cell r="D273">
            <v>40051</v>
          </cell>
        </row>
        <row r="274">
          <cell r="A274">
            <v>11259</v>
          </cell>
          <cell r="B274">
            <v>107</v>
          </cell>
          <cell r="C274" t="str">
            <v>ARTOWNSEND</v>
          </cell>
          <cell r="D274">
            <v>40052</v>
          </cell>
        </row>
        <row r="275">
          <cell r="A275">
            <v>11260</v>
          </cell>
          <cell r="B275">
            <v>476</v>
          </cell>
          <cell r="C275" t="str">
            <v>AXJACKSON</v>
          </cell>
          <cell r="D275">
            <v>40051</v>
          </cell>
        </row>
        <row r="276">
          <cell r="A276">
            <v>11261</v>
          </cell>
          <cell r="B276">
            <v>476</v>
          </cell>
          <cell r="C276" t="str">
            <v>DXTORRES</v>
          </cell>
          <cell r="D276">
            <v>40051</v>
          </cell>
        </row>
        <row r="277">
          <cell r="A277">
            <v>11262</v>
          </cell>
          <cell r="B277">
            <v>997</v>
          </cell>
          <cell r="C277" t="str">
            <v>LAFORAKER</v>
          </cell>
          <cell r="D277">
            <v>40031</v>
          </cell>
        </row>
        <row r="278">
          <cell r="A278">
            <v>11263</v>
          </cell>
          <cell r="B278">
            <v>251</v>
          </cell>
          <cell r="C278" t="str">
            <v>MGBENAVIDEZ</v>
          </cell>
          <cell r="D278">
            <v>40051</v>
          </cell>
        </row>
        <row r="279">
          <cell r="A279">
            <v>11264</v>
          </cell>
          <cell r="B279">
            <v>251</v>
          </cell>
          <cell r="C279" t="str">
            <v>REMETCALFE</v>
          </cell>
          <cell r="D279">
            <v>40050</v>
          </cell>
        </row>
        <row r="280">
          <cell r="A280">
            <v>11265</v>
          </cell>
          <cell r="B280">
            <v>251</v>
          </cell>
          <cell r="C280" t="str">
            <v>JLTINKHAM</v>
          </cell>
          <cell r="D280">
            <v>40051</v>
          </cell>
        </row>
        <row r="281">
          <cell r="A281">
            <v>11266</v>
          </cell>
          <cell r="B281">
            <v>251</v>
          </cell>
          <cell r="C281" t="str">
            <v>BFSNEED</v>
          </cell>
          <cell r="D281">
            <v>40051</v>
          </cell>
        </row>
        <row r="282">
          <cell r="A282">
            <v>11267</v>
          </cell>
          <cell r="B282">
            <v>251</v>
          </cell>
          <cell r="C282" t="str">
            <v>TRSTAFFORD</v>
          </cell>
          <cell r="D282">
            <v>40051</v>
          </cell>
        </row>
        <row r="283">
          <cell r="A283">
            <v>11268</v>
          </cell>
          <cell r="B283">
            <v>251</v>
          </cell>
          <cell r="C283" t="str">
            <v>LAQUINTERO</v>
          </cell>
          <cell r="D283">
            <v>40051</v>
          </cell>
        </row>
        <row r="284">
          <cell r="A284">
            <v>11269</v>
          </cell>
          <cell r="B284">
            <v>251</v>
          </cell>
          <cell r="C284" t="str">
            <v>MXAXTON</v>
          </cell>
          <cell r="D284">
            <v>40051</v>
          </cell>
        </row>
        <row r="285">
          <cell r="A285">
            <v>11270</v>
          </cell>
          <cell r="B285">
            <v>170</v>
          </cell>
          <cell r="C285" t="str">
            <v>TMPERKINS</v>
          </cell>
          <cell r="D285">
            <v>39965</v>
          </cell>
        </row>
        <row r="286">
          <cell r="A286">
            <v>11273</v>
          </cell>
          <cell r="B286">
            <v>742</v>
          </cell>
          <cell r="C286" t="str">
            <v>SMCRAVEN</v>
          </cell>
          <cell r="D286">
            <v>40052</v>
          </cell>
        </row>
        <row r="287">
          <cell r="A287">
            <v>11274</v>
          </cell>
          <cell r="B287">
            <v>251</v>
          </cell>
          <cell r="C287" t="str">
            <v>DDHILL</v>
          </cell>
          <cell r="D287">
            <v>40051</v>
          </cell>
        </row>
        <row r="288">
          <cell r="A288">
            <v>11275</v>
          </cell>
          <cell r="B288">
            <v>251</v>
          </cell>
          <cell r="C288" t="str">
            <v>ESDUPEPE</v>
          </cell>
          <cell r="D288">
            <v>40051</v>
          </cell>
        </row>
        <row r="289">
          <cell r="A289">
            <v>11276</v>
          </cell>
          <cell r="B289">
            <v>251</v>
          </cell>
          <cell r="C289" t="str">
            <v>CRHARRIS</v>
          </cell>
          <cell r="D289">
            <v>40052</v>
          </cell>
        </row>
        <row r="290">
          <cell r="A290">
            <v>11277</v>
          </cell>
          <cell r="B290">
            <v>251</v>
          </cell>
          <cell r="C290" t="str">
            <v>MLWILHITE</v>
          </cell>
          <cell r="D290">
            <v>40051</v>
          </cell>
        </row>
        <row r="291">
          <cell r="A291">
            <v>11278</v>
          </cell>
          <cell r="B291">
            <v>251</v>
          </cell>
          <cell r="C291" t="str">
            <v>JLHOLLEY</v>
          </cell>
          <cell r="D291">
            <v>40051</v>
          </cell>
        </row>
        <row r="292">
          <cell r="A292">
            <v>11283</v>
          </cell>
          <cell r="B292">
            <v>112</v>
          </cell>
          <cell r="C292" t="str">
            <v>GCKARN</v>
          </cell>
          <cell r="D292">
            <v>40044</v>
          </cell>
        </row>
        <row r="293">
          <cell r="A293">
            <v>11284</v>
          </cell>
          <cell r="B293">
            <v>742</v>
          </cell>
          <cell r="C293" t="str">
            <v>MDHERMAN</v>
          </cell>
          <cell r="D293">
            <v>40051</v>
          </cell>
        </row>
        <row r="294">
          <cell r="A294">
            <v>11285</v>
          </cell>
          <cell r="B294">
            <v>742</v>
          </cell>
          <cell r="C294" t="str">
            <v>LKGOURLEY</v>
          </cell>
          <cell r="D294">
            <v>40050</v>
          </cell>
        </row>
        <row r="295">
          <cell r="A295">
            <v>11286</v>
          </cell>
          <cell r="B295">
            <v>742</v>
          </cell>
          <cell r="C295" t="str">
            <v>BSREYNOLDS</v>
          </cell>
          <cell r="D295">
            <v>40050</v>
          </cell>
        </row>
        <row r="296">
          <cell r="A296">
            <v>11287</v>
          </cell>
          <cell r="B296">
            <v>742</v>
          </cell>
          <cell r="C296" t="str">
            <v>BMRAMIREZ</v>
          </cell>
          <cell r="D296">
            <v>40050</v>
          </cell>
        </row>
        <row r="297">
          <cell r="A297">
            <v>11288</v>
          </cell>
          <cell r="B297">
            <v>742</v>
          </cell>
          <cell r="C297" t="str">
            <v>LERUDDY</v>
          </cell>
          <cell r="D297">
            <v>40051</v>
          </cell>
        </row>
        <row r="298">
          <cell r="A298">
            <v>11289</v>
          </cell>
          <cell r="B298">
            <v>742</v>
          </cell>
          <cell r="C298" t="str">
            <v>MRDODD</v>
          </cell>
          <cell r="D298">
            <v>40051</v>
          </cell>
        </row>
        <row r="299">
          <cell r="A299">
            <v>11290</v>
          </cell>
          <cell r="B299">
            <v>742</v>
          </cell>
          <cell r="C299" t="str">
            <v>LACAPETILLO</v>
          </cell>
          <cell r="D299">
            <v>40051</v>
          </cell>
        </row>
        <row r="300">
          <cell r="A300">
            <v>11291</v>
          </cell>
          <cell r="B300">
            <v>742</v>
          </cell>
          <cell r="C300" t="str">
            <v>TLSABEL</v>
          </cell>
          <cell r="D300">
            <v>40045</v>
          </cell>
        </row>
        <row r="301">
          <cell r="A301">
            <v>11294</v>
          </cell>
          <cell r="B301">
            <v>742</v>
          </cell>
          <cell r="C301" t="str">
            <v>SMSIFUENTES</v>
          </cell>
          <cell r="D301">
            <v>40051</v>
          </cell>
        </row>
        <row r="302">
          <cell r="A302">
            <v>11297</v>
          </cell>
          <cell r="B302">
            <v>432</v>
          </cell>
          <cell r="C302" t="str">
            <v>IMSHOWS</v>
          </cell>
          <cell r="D302">
            <v>40050</v>
          </cell>
        </row>
        <row r="303">
          <cell r="A303">
            <v>11298</v>
          </cell>
          <cell r="B303">
            <v>170</v>
          </cell>
          <cell r="C303" t="str">
            <v>DNZAPATA</v>
          </cell>
          <cell r="D303">
            <v>40051</v>
          </cell>
        </row>
        <row r="304">
          <cell r="A304">
            <v>11299</v>
          </cell>
          <cell r="B304">
            <v>432</v>
          </cell>
          <cell r="C304" t="str">
            <v>KSBJORK</v>
          </cell>
          <cell r="D304">
            <v>40051</v>
          </cell>
        </row>
        <row r="305">
          <cell r="A305">
            <v>11300</v>
          </cell>
          <cell r="B305">
            <v>494</v>
          </cell>
          <cell r="C305" t="str">
            <v>JHREYNOLDS</v>
          </cell>
          <cell r="D305">
            <v>40051</v>
          </cell>
        </row>
        <row r="306">
          <cell r="A306">
            <v>11301</v>
          </cell>
          <cell r="B306">
            <v>432</v>
          </cell>
          <cell r="C306" t="str">
            <v>MCDRECKMAN</v>
          </cell>
          <cell r="D306">
            <v>40051</v>
          </cell>
        </row>
        <row r="307">
          <cell r="A307">
            <v>11302</v>
          </cell>
          <cell r="B307">
            <v>170</v>
          </cell>
          <cell r="C307" t="str">
            <v>MAMACIAS</v>
          </cell>
          <cell r="D307">
            <v>40051</v>
          </cell>
        </row>
        <row r="308">
          <cell r="A308">
            <v>11303</v>
          </cell>
          <cell r="B308">
            <v>432</v>
          </cell>
          <cell r="C308" t="str">
            <v>MGPEREZ</v>
          </cell>
          <cell r="D308">
            <v>40052</v>
          </cell>
        </row>
        <row r="309">
          <cell r="A309">
            <v>11304</v>
          </cell>
          <cell r="B309">
            <v>432</v>
          </cell>
          <cell r="C309" t="str">
            <v>SXMEHTA</v>
          </cell>
          <cell r="D309">
            <v>40051</v>
          </cell>
        </row>
        <row r="310">
          <cell r="A310">
            <v>11305</v>
          </cell>
          <cell r="B310">
            <v>998</v>
          </cell>
          <cell r="C310" t="str">
            <v>JHCOOK</v>
          </cell>
          <cell r="D310">
            <v>40015</v>
          </cell>
        </row>
        <row r="311">
          <cell r="A311">
            <v>11306</v>
          </cell>
          <cell r="B311">
            <v>711</v>
          </cell>
          <cell r="C311" t="str">
            <v>KMSWEATT</v>
          </cell>
          <cell r="D311">
            <v>39972</v>
          </cell>
        </row>
        <row r="312">
          <cell r="A312">
            <v>11308</v>
          </cell>
          <cell r="B312">
            <v>112</v>
          </cell>
          <cell r="C312" t="str">
            <v>AJBERUBE</v>
          </cell>
          <cell r="D312">
            <v>40032</v>
          </cell>
        </row>
        <row r="313">
          <cell r="A313">
            <v>11309</v>
          </cell>
          <cell r="B313">
            <v>432</v>
          </cell>
          <cell r="C313" t="str">
            <v>AMMERCADO</v>
          </cell>
          <cell r="D313">
            <v>39800</v>
          </cell>
        </row>
        <row r="314">
          <cell r="A314">
            <v>11310</v>
          </cell>
          <cell r="B314">
            <v>433</v>
          </cell>
          <cell r="C314" t="str">
            <v>JCFREE</v>
          </cell>
          <cell r="D314">
            <v>40051</v>
          </cell>
        </row>
        <row r="315">
          <cell r="A315">
            <v>11313</v>
          </cell>
          <cell r="B315">
            <v>494</v>
          </cell>
          <cell r="C315" t="str">
            <v>ELSEGEL</v>
          </cell>
          <cell r="D315">
            <v>40051</v>
          </cell>
        </row>
        <row r="316">
          <cell r="A316">
            <v>11314</v>
          </cell>
          <cell r="B316">
            <v>476</v>
          </cell>
          <cell r="C316" t="str">
            <v>CHARLTON_B</v>
          </cell>
          <cell r="D316">
            <v>39911</v>
          </cell>
        </row>
        <row r="317">
          <cell r="A317">
            <v>11316</v>
          </cell>
          <cell r="B317">
            <v>476</v>
          </cell>
          <cell r="C317" t="str">
            <v>CEMORRIS</v>
          </cell>
          <cell r="D317">
            <v>40050</v>
          </cell>
        </row>
        <row r="318">
          <cell r="A318">
            <v>11317</v>
          </cell>
          <cell r="B318">
            <v>108</v>
          </cell>
          <cell r="C318" t="str">
            <v>MEBRADY</v>
          </cell>
          <cell r="D318">
            <v>40049</v>
          </cell>
        </row>
        <row r="319">
          <cell r="A319">
            <v>11318</v>
          </cell>
          <cell r="B319">
            <v>112</v>
          </cell>
          <cell r="C319" t="str">
            <v>GCGIBBS</v>
          </cell>
          <cell r="D319">
            <v>40043</v>
          </cell>
        </row>
        <row r="320">
          <cell r="A320">
            <v>11319</v>
          </cell>
          <cell r="B320">
            <v>998</v>
          </cell>
          <cell r="C320" t="str">
            <v>LAFORAKER</v>
          </cell>
          <cell r="D320">
            <v>40031</v>
          </cell>
        </row>
        <row r="321">
          <cell r="A321">
            <v>11320</v>
          </cell>
          <cell r="B321">
            <v>999</v>
          </cell>
          <cell r="C321" t="str">
            <v>ABNOVY-PORTNOY</v>
          </cell>
          <cell r="D321">
            <v>39720</v>
          </cell>
        </row>
        <row r="322">
          <cell r="A322">
            <v>11321</v>
          </cell>
          <cell r="B322">
            <v>998</v>
          </cell>
          <cell r="C322" t="str">
            <v>AJBERUBE</v>
          </cell>
          <cell r="D322">
            <v>40028</v>
          </cell>
        </row>
        <row r="323">
          <cell r="A323">
            <v>11322</v>
          </cell>
          <cell r="B323">
            <v>998</v>
          </cell>
          <cell r="C323" t="str">
            <v>HAROLD</v>
          </cell>
          <cell r="D323">
            <v>40037</v>
          </cell>
        </row>
        <row r="324">
          <cell r="A324">
            <v>11323</v>
          </cell>
          <cell r="B324">
            <v>112</v>
          </cell>
          <cell r="C324" t="str">
            <v>GCGIBBS</v>
          </cell>
          <cell r="D324">
            <v>40031</v>
          </cell>
        </row>
        <row r="325">
          <cell r="A325">
            <v>11324</v>
          </cell>
          <cell r="B325">
            <v>998</v>
          </cell>
          <cell r="C325" t="str">
            <v>PDEBERHARDT</v>
          </cell>
          <cell r="D325">
            <v>40051</v>
          </cell>
        </row>
        <row r="326">
          <cell r="A326">
            <v>11325</v>
          </cell>
          <cell r="B326">
            <v>998</v>
          </cell>
          <cell r="C326" t="str">
            <v>JHCOOK</v>
          </cell>
          <cell r="D326">
            <v>40050</v>
          </cell>
        </row>
        <row r="327">
          <cell r="A327">
            <v>11326</v>
          </cell>
          <cell r="B327">
            <v>251</v>
          </cell>
          <cell r="C327" t="str">
            <v>BLBAKER</v>
          </cell>
          <cell r="D327">
            <v>40051</v>
          </cell>
        </row>
        <row r="328">
          <cell r="A328">
            <v>11327</v>
          </cell>
          <cell r="B328">
            <v>422</v>
          </cell>
          <cell r="C328" t="str">
            <v>INKHAN</v>
          </cell>
          <cell r="D328">
            <v>40031</v>
          </cell>
        </row>
        <row r="329">
          <cell r="A329">
            <v>11328</v>
          </cell>
          <cell r="B329">
            <v>251</v>
          </cell>
          <cell r="C329" t="str">
            <v>ANKOPELMAN</v>
          </cell>
          <cell r="D329">
            <v>40050</v>
          </cell>
        </row>
        <row r="330">
          <cell r="A330">
            <v>11329</v>
          </cell>
          <cell r="B330">
            <v>251</v>
          </cell>
          <cell r="C330" t="str">
            <v>JSHALL</v>
          </cell>
          <cell r="D330">
            <v>40051</v>
          </cell>
        </row>
        <row r="331">
          <cell r="A331">
            <v>11330</v>
          </cell>
          <cell r="B331">
            <v>422</v>
          </cell>
          <cell r="C331" t="str">
            <v>REBILLINGSLEY</v>
          </cell>
          <cell r="D331">
            <v>40051</v>
          </cell>
        </row>
        <row r="332">
          <cell r="A332">
            <v>11331</v>
          </cell>
          <cell r="B332">
            <v>217</v>
          </cell>
          <cell r="C332" t="str">
            <v>VJVEGA</v>
          </cell>
          <cell r="D332">
            <v>40051</v>
          </cell>
        </row>
        <row r="333">
          <cell r="A333">
            <v>11332</v>
          </cell>
          <cell r="B333">
            <v>255</v>
          </cell>
          <cell r="C333" t="str">
            <v>CADOUGHERTY</v>
          </cell>
          <cell r="D333">
            <v>40051</v>
          </cell>
        </row>
        <row r="334">
          <cell r="A334">
            <v>11333</v>
          </cell>
          <cell r="B334">
            <v>217</v>
          </cell>
          <cell r="C334" t="str">
            <v>HBALCANTAR</v>
          </cell>
          <cell r="D334">
            <v>40051</v>
          </cell>
        </row>
        <row r="335">
          <cell r="A335">
            <v>11334</v>
          </cell>
          <cell r="B335">
            <v>217</v>
          </cell>
          <cell r="C335" t="str">
            <v>MVBRADY</v>
          </cell>
          <cell r="D335">
            <v>40052</v>
          </cell>
        </row>
        <row r="336">
          <cell r="A336">
            <v>11335</v>
          </cell>
          <cell r="B336">
            <v>711</v>
          </cell>
          <cell r="C336" t="str">
            <v>MNVEGA</v>
          </cell>
          <cell r="D336">
            <v>40051</v>
          </cell>
        </row>
        <row r="337">
          <cell r="A337">
            <v>11336</v>
          </cell>
          <cell r="B337">
            <v>217</v>
          </cell>
          <cell r="C337" t="str">
            <v>CLLUNA</v>
          </cell>
          <cell r="D337">
            <v>40052</v>
          </cell>
        </row>
        <row r="338">
          <cell r="A338">
            <v>11337</v>
          </cell>
          <cell r="B338">
            <v>251</v>
          </cell>
          <cell r="C338" t="str">
            <v>TAPOLACHECK</v>
          </cell>
          <cell r="D338">
            <v>39940</v>
          </cell>
        </row>
        <row r="339">
          <cell r="A339">
            <v>11349</v>
          </cell>
          <cell r="B339">
            <v>112</v>
          </cell>
          <cell r="C339" t="str">
            <v>LMQUINN</v>
          </cell>
          <cell r="D339">
            <v>40051</v>
          </cell>
        </row>
        <row r="340">
          <cell r="A340">
            <v>11350</v>
          </cell>
          <cell r="B340">
            <v>131</v>
          </cell>
          <cell r="C340" t="str">
            <v>PKFARRELL</v>
          </cell>
          <cell r="D340">
            <v>40051</v>
          </cell>
        </row>
        <row r="341">
          <cell r="A341">
            <v>11352</v>
          </cell>
          <cell r="B341">
            <v>475</v>
          </cell>
          <cell r="C341" t="str">
            <v>EATORRES</v>
          </cell>
          <cell r="D341">
            <v>40052</v>
          </cell>
        </row>
        <row r="342">
          <cell r="A342">
            <v>11353</v>
          </cell>
          <cell r="B342">
            <v>997</v>
          </cell>
          <cell r="C342" t="str">
            <v>AJBERUBE</v>
          </cell>
          <cell r="D342">
            <v>40029</v>
          </cell>
        </row>
        <row r="343">
          <cell r="A343">
            <v>11354</v>
          </cell>
          <cell r="B343">
            <v>997</v>
          </cell>
          <cell r="C343" t="str">
            <v>AJBERUBE</v>
          </cell>
          <cell r="D343">
            <v>40029</v>
          </cell>
        </row>
        <row r="344">
          <cell r="A344">
            <v>11355</v>
          </cell>
          <cell r="B344">
            <v>997</v>
          </cell>
          <cell r="C344" t="str">
            <v>AJBERUBE</v>
          </cell>
          <cell r="D344">
            <v>40029</v>
          </cell>
        </row>
        <row r="345">
          <cell r="A345">
            <v>11356</v>
          </cell>
          <cell r="B345">
            <v>998</v>
          </cell>
          <cell r="C345" t="str">
            <v>AJBERUBE</v>
          </cell>
          <cell r="D345">
            <v>40029</v>
          </cell>
        </row>
        <row r="346">
          <cell r="A346">
            <v>11357</v>
          </cell>
          <cell r="B346">
            <v>997</v>
          </cell>
          <cell r="C346" t="str">
            <v>AJBERUBE</v>
          </cell>
          <cell r="D346">
            <v>40052</v>
          </cell>
        </row>
        <row r="347">
          <cell r="A347">
            <v>11358</v>
          </cell>
          <cell r="B347">
            <v>997</v>
          </cell>
          <cell r="C347" t="str">
            <v>AJBERUBE</v>
          </cell>
          <cell r="D347">
            <v>40052</v>
          </cell>
        </row>
        <row r="348">
          <cell r="A348">
            <v>11359</v>
          </cell>
          <cell r="B348">
            <v>997</v>
          </cell>
          <cell r="C348" t="str">
            <v>SJRUIZ</v>
          </cell>
          <cell r="D348">
            <v>40024</v>
          </cell>
        </row>
        <row r="349">
          <cell r="A349">
            <v>11360</v>
          </cell>
          <cell r="B349">
            <v>997</v>
          </cell>
          <cell r="C349" t="str">
            <v>AJBERUBE</v>
          </cell>
          <cell r="D349">
            <v>40029</v>
          </cell>
        </row>
        <row r="350">
          <cell r="A350">
            <v>11361</v>
          </cell>
          <cell r="B350">
            <v>997</v>
          </cell>
          <cell r="C350" t="str">
            <v>AJBERUBE</v>
          </cell>
          <cell r="D350">
            <v>40052</v>
          </cell>
        </row>
        <row r="351">
          <cell r="A351">
            <v>11362</v>
          </cell>
          <cell r="B351">
            <v>997</v>
          </cell>
          <cell r="C351" t="str">
            <v>AJBERUBE</v>
          </cell>
          <cell r="D351">
            <v>40029</v>
          </cell>
        </row>
        <row r="352">
          <cell r="A352">
            <v>11364</v>
          </cell>
          <cell r="B352">
            <v>998</v>
          </cell>
          <cell r="C352" t="str">
            <v>CRBALTHROP</v>
          </cell>
          <cell r="D352">
            <v>40002</v>
          </cell>
        </row>
        <row r="353">
          <cell r="A353">
            <v>11368</v>
          </cell>
          <cell r="B353">
            <v>997</v>
          </cell>
          <cell r="C353" t="str">
            <v>LJWORSHAM</v>
          </cell>
          <cell r="D353">
            <v>40049</v>
          </cell>
        </row>
        <row r="354">
          <cell r="A354">
            <v>11369</v>
          </cell>
          <cell r="B354">
            <v>997</v>
          </cell>
          <cell r="C354" t="str">
            <v>SETAYLOR</v>
          </cell>
          <cell r="D354">
            <v>40049</v>
          </cell>
        </row>
        <row r="355">
          <cell r="A355">
            <v>11370</v>
          </cell>
          <cell r="B355">
            <v>251</v>
          </cell>
          <cell r="C355" t="str">
            <v>JLTROUTNER</v>
          </cell>
          <cell r="D355">
            <v>40051</v>
          </cell>
        </row>
        <row r="356">
          <cell r="A356">
            <v>11372</v>
          </cell>
          <cell r="B356">
            <v>998</v>
          </cell>
          <cell r="C356" t="str">
            <v>AJBERUBE</v>
          </cell>
          <cell r="D356">
            <v>40036</v>
          </cell>
        </row>
        <row r="357">
          <cell r="A357">
            <v>11373</v>
          </cell>
          <cell r="B357">
            <v>997</v>
          </cell>
          <cell r="C357" t="str">
            <v>JHCOOK</v>
          </cell>
          <cell r="D357">
            <v>40043</v>
          </cell>
        </row>
        <row r="358">
          <cell r="A358">
            <v>11374</v>
          </cell>
          <cell r="B358">
            <v>711</v>
          </cell>
          <cell r="C358" t="str">
            <v>SDCHURCH</v>
          </cell>
          <cell r="D358">
            <v>40051</v>
          </cell>
        </row>
        <row r="359">
          <cell r="A359">
            <v>11375</v>
          </cell>
          <cell r="B359">
            <v>711</v>
          </cell>
          <cell r="C359" t="str">
            <v>BJGASTWIRTH</v>
          </cell>
          <cell r="D359">
            <v>40051</v>
          </cell>
        </row>
        <row r="360">
          <cell r="A360">
            <v>11377</v>
          </cell>
          <cell r="B360">
            <v>486</v>
          </cell>
          <cell r="C360" t="str">
            <v>DXGOMEZ</v>
          </cell>
          <cell r="D360">
            <v>40051</v>
          </cell>
        </row>
        <row r="361">
          <cell r="A361">
            <v>11378</v>
          </cell>
          <cell r="B361">
            <v>486</v>
          </cell>
          <cell r="C361" t="str">
            <v>MAGONZALEZ</v>
          </cell>
          <cell r="D361">
            <v>40051</v>
          </cell>
        </row>
        <row r="362">
          <cell r="A362">
            <v>11379</v>
          </cell>
          <cell r="B362">
            <v>222</v>
          </cell>
          <cell r="C362" t="str">
            <v>CEWRIGHT</v>
          </cell>
          <cell r="D362">
            <v>40052</v>
          </cell>
        </row>
        <row r="363">
          <cell r="A363">
            <v>11381</v>
          </cell>
          <cell r="B363">
            <v>222</v>
          </cell>
          <cell r="C363" t="str">
            <v>CXROLAND</v>
          </cell>
          <cell r="D363">
            <v>39969</v>
          </cell>
        </row>
        <row r="364">
          <cell r="A364">
            <v>11382</v>
          </cell>
          <cell r="B364">
            <v>711</v>
          </cell>
          <cell r="C364" t="str">
            <v>KSSANCHEZ</v>
          </cell>
          <cell r="D364">
            <v>40037</v>
          </cell>
        </row>
        <row r="365">
          <cell r="A365">
            <v>11384</v>
          </cell>
          <cell r="B365">
            <v>997</v>
          </cell>
          <cell r="C365" t="str">
            <v>LJWORSHAM</v>
          </cell>
          <cell r="D365">
            <v>40049</v>
          </cell>
        </row>
        <row r="366">
          <cell r="A366">
            <v>11385</v>
          </cell>
          <cell r="B366">
            <v>742</v>
          </cell>
          <cell r="C366" t="str">
            <v>ALHOWE</v>
          </cell>
          <cell r="D366">
            <v>40051</v>
          </cell>
        </row>
        <row r="367">
          <cell r="A367">
            <v>11386</v>
          </cell>
          <cell r="B367">
            <v>251</v>
          </cell>
          <cell r="C367" t="str">
            <v>RLMOORE</v>
          </cell>
          <cell r="D367">
            <v>40051</v>
          </cell>
        </row>
        <row r="368">
          <cell r="A368">
            <v>11387</v>
          </cell>
          <cell r="B368">
            <v>251</v>
          </cell>
          <cell r="C368" t="str">
            <v>JALOTT</v>
          </cell>
          <cell r="D368">
            <v>40051</v>
          </cell>
        </row>
        <row r="369">
          <cell r="A369">
            <v>11389</v>
          </cell>
          <cell r="B369">
            <v>102</v>
          </cell>
          <cell r="C369" t="str">
            <v>PAGREGG</v>
          </cell>
          <cell r="D369">
            <v>40052</v>
          </cell>
        </row>
        <row r="370">
          <cell r="A370">
            <v>11393</v>
          </cell>
          <cell r="B370">
            <v>146</v>
          </cell>
          <cell r="C370" t="str">
            <v>LMMCQUOWN</v>
          </cell>
          <cell r="D370">
            <v>40051</v>
          </cell>
        </row>
        <row r="371">
          <cell r="A371">
            <v>11394</v>
          </cell>
          <cell r="B371">
            <v>102</v>
          </cell>
          <cell r="C371" t="str">
            <v>CEHARRISON</v>
          </cell>
          <cell r="D371">
            <v>40051</v>
          </cell>
        </row>
        <row r="372">
          <cell r="A372">
            <v>11395</v>
          </cell>
          <cell r="B372">
            <v>476</v>
          </cell>
          <cell r="C372" t="str">
            <v>CHARLTON_B</v>
          </cell>
          <cell r="D372">
            <v>40051</v>
          </cell>
        </row>
        <row r="373">
          <cell r="A373">
            <v>11396</v>
          </cell>
          <cell r="B373">
            <v>476</v>
          </cell>
          <cell r="C373" t="str">
            <v>JARIDDLE</v>
          </cell>
          <cell r="D373">
            <v>40052</v>
          </cell>
        </row>
        <row r="374">
          <cell r="A374">
            <v>11398</v>
          </cell>
          <cell r="B374">
            <v>476</v>
          </cell>
          <cell r="C374" t="str">
            <v>LMCARRILLOMEDINA</v>
          </cell>
          <cell r="D374">
            <v>40042</v>
          </cell>
        </row>
        <row r="375">
          <cell r="A375">
            <v>11399</v>
          </cell>
          <cell r="B375">
            <v>738</v>
          </cell>
          <cell r="C375" t="str">
            <v>VMROSAS</v>
          </cell>
          <cell r="D375">
            <v>40051</v>
          </cell>
        </row>
        <row r="376">
          <cell r="A376">
            <v>11400</v>
          </cell>
          <cell r="B376">
            <v>738</v>
          </cell>
          <cell r="C376" t="str">
            <v>DDLEWIS</v>
          </cell>
          <cell r="D376">
            <v>40051</v>
          </cell>
        </row>
        <row r="377">
          <cell r="A377">
            <v>11401</v>
          </cell>
          <cell r="B377">
            <v>271</v>
          </cell>
          <cell r="C377" t="str">
            <v>TRVEAL</v>
          </cell>
          <cell r="D377">
            <v>40051</v>
          </cell>
        </row>
        <row r="378">
          <cell r="A378">
            <v>11402</v>
          </cell>
          <cell r="B378">
            <v>271</v>
          </cell>
          <cell r="C378" t="str">
            <v>JDCOLLINS</v>
          </cell>
          <cell r="D378">
            <v>39982</v>
          </cell>
        </row>
        <row r="379">
          <cell r="A379">
            <v>11403</v>
          </cell>
          <cell r="B379">
            <v>251</v>
          </cell>
          <cell r="C379" t="str">
            <v>NCMOHR</v>
          </cell>
          <cell r="D379">
            <v>40051</v>
          </cell>
        </row>
        <row r="380">
          <cell r="A380">
            <v>11404</v>
          </cell>
          <cell r="B380">
            <v>251</v>
          </cell>
          <cell r="C380" t="str">
            <v>WXOSTARCH</v>
          </cell>
          <cell r="D380">
            <v>40036</v>
          </cell>
        </row>
        <row r="381">
          <cell r="A381">
            <v>11405</v>
          </cell>
          <cell r="B381">
            <v>251</v>
          </cell>
          <cell r="C381" t="str">
            <v>MASCOBLICK</v>
          </cell>
          <cell r="D381">
            <v>40044</v>
          </cell>
        </row>
        <row r="382">
          <cell r="A382">
            <v>11406</v>
          </cell>
          <cell r="B382">
            <v>251</v>
          </cell>
          <cell r="C382" t="str">
            <v>GNGOSSEN</v>
          </cell>
          <cell r="D382">
            <v>40007</v>
          </cell>
        </row>
        <row r="383">
          <cell r="A383">
            <v>11407</v>
          </cell>
          <cell r="B383">
            <v>251</v>
          </cell>
          <cell r="C383" t="str">
            <v>REHERNANDEZ</v>
          </cell>
          <cell r="D383">
            <v>39980</v>
          </cell>
        </row>
        <row r="384">
          <cell r="A384">
            <v>11408</v>
          </cell>
          <cell r="B384">
            <v>271</v>
          </cell>
          <cell r="C384" t="str">
            <v>KMLENNON</v>
          </cell>
          <cell r="D384">
            <v>40045</v>
          </cell>
        </row>
        <row r="385">
          <cell r="A385">
            <v>11409</v>
          </cell>
          <cell r="B385">
            <v>251</v>
          </cell>
          <cell r="C385" t="str">
            <v>MAHURLBERT</v>
          </cell>
          <cell r="D385">
            <v>39727</v>
          </cell>
        </row>
        <row r="386">
          <cell r="A386">
            <v>11410</v>
          </cell>
          <cell r="B386">
            <v>251</v>
          </cell>
          <cell r="C386" t="str">
            <v>MADUHON</v>
          </cell>
          <cell r="D386">
            <v>40052</v>
          </cell>
        </row>
        <row r="387">
          <cell r="A387">
            <v>11412</v>
          </cell>
          <cell r="B387">
            <v>271</v>
          </cell>
          <cell r="C387" t="str">
            <v>KOREYNOLDS</v>
          </cell>
          <cell r="D387">
            <v>40049</v>
          </cell>
        </row>
        <row r="388">
          <cell r="A388">
            <v>11413</v>
          </cell>
          <cell r="B388">
            <v>251</v>
          </cell>
          <cell r="C388" t="str">
            <v>AZOMAR</v>
          </cell>
          <cell r="D388">
            <v>40002</v>
          </cell>
        </row>
        <row r="389">
          <cell r="A389">
            <v>11415</v>
          </cell>
          <cell r="B389">
            <v>251</v>
          </cell>
          <cell r="C389" t="str">
            <v>GJHILL</v>
          </cell>
          <cell r="D389">
            <v>39910</v>
          </cell>
        </row>
        <row r="390">
          <cell r="A390">
            <v>11416</v>
          </cell>
          <cell r="B390">
            <v>251</v>
          </cell>
          <cell r="C390" t="str">
            <v>DDHILL</v>
          </cell>
          <cell r="D390">
            <v>39853</v>
          </cell>
        </row>
        <row r="391">
          <cell r="A391">
            <v>11417</v>
          </cell>
          <cell r="B391">
            <v>271</v>
          </cell>
          <cell r="C391" t="str">
            <v>JLSCHURMAN</v>
          </cell>
          <cell r="D391">
            <v>40040</v>
          </cell>
        </row>
        <row r="392">
          <cell r="A392">
            <v>11418</v>
          </cell>
          <cell r="B392">
            <v>251</v>
          </cell>
          <cell r="C392" t="str">
            <v>BCCARLSON</v>
          </cell>
          <cell r="D392">
            <v>40002</v>
          </cell>
        </row>
        <row r="393">
          <cell r="A393">
            <v>11419</v>
          </cell>
          <cell r="B393">
            <v>251</v>
          </cell>
          <cell r="C393" t="str">
            <v>AMCORNEY</v>
          </cell>
          <cell r="D393">
            <v>40007</v>
          </cell>
        </row>
        <row r="394">
          <cell r="A394">
            <v>11420</v>
          </cell>
          <cell r="B394">
            <v>271</v>
          </cell>
          <cell r="C394" t="str">
            <v>JXMORONG</v>
          </cell>
          <cell r="D394">
            <v>40042</v>
          </cell>
        </row>
        <row r="395">
          <cell r="A395">
            <v>11422</v>
          </cell>
          <cell r="B395">
            <v>251</v>
          </cell>
          <cell r="C395" t="str">
            <v>TRSTAFFORD</v>
          </cell>
          <cell r="D395">
            <v>40036</v>
          </cell>
        </row>
        <row r="396">
          <cell r="A396">
            <v>11423</v>
          </cell>
          <cell r="B396">
            <v>422</v>
          </cell>
          <cell r="C396" t="str">
            <v>CCBEAM</v>
          </cell>
          <cell r="D396">
            <v>40051</v>
          </cell>
        </row>
        <row r="397">
          <cell r="A397">
            <v>11424</v>
          </cell>
          <cell r="B397">
            <v>251</v>
          </cell>
          <cell r="C397" t="str">
            <v>JAESCARENO</v>
          </cell>
          <cell r="D397">
            <v>40038</v>
          </cell>
        </row>
        <row r="398">
          <cell r="A398">
            <v>11425</v>
          </cell>
          <cell r="B398">
            <v>251</v>
          </cell>
          <cell r="C398" t="str">
            <v>JIHARPER</v>
          </cell>
          <cell r="D398">
            <v>40044</v>
          </cell>
        </row>
        <row r="399">
          <cell r="A399">
            <v>11426</v>
          </cell>
          <cell r="B399">
            <v>422</v>
          </cell>
          <cell r="C399" t="str">
            <v>JBDAVIS</v>
          </cell>
          <cell r="D399">
            <v>40051</v>
          </cell>
        </row>
        <row r="400">
          <cell r="A400">
            <v>11427</v>
          </cell>
          <cell r="B400">
            <v>271</v>
          </cell>
          <cell r="C400" t="str">
            <v>NMHARRIS</v>
          </cell>
          <cell r="D400">
            <v>40051</v>
          </cell>
        </row>
        <row r="401">
          <cell r="A401">
            <v>11428</v>
          </cell>
          <cell r="B401">
            <v>251</v>
          </cell>
          <cell r="C401" t="str">
            <v>LRGOTCHER</v>
          </cell>
          <cell r="D401">
            <v>39993</v>
          </cell>
        </row>
        <row r="402">
          <cell r="A402">
            <v>11429</v>
          </cell>
          <cell r="B402">
            <v>222</v>
          </cell>
          <cell r="C402" t="str">
            <v>MFBROWN</v>
          </cell>
          <cell r="D402">
            <v>39875</v>
          </cell>
        </row>
        <row r="403">
          <cell r="A403">
            <v>11430</v>
          </cell>
          <cell r="B403">
            <v>422</v>
          </cell>
          <cell r="C403" t="str">
            <v>KMKNIGHT</v>
          </cell>
          <cell r="D403">
            <v>40050</v>
          </cell>
        </row>
        <row r="404">
          <cell r="A404">
            <v>11431</v>
          </cell>
          <cell r="B404">
            <v>251</v>
          </cell>
          <cell r="C404" t="str">
            <v>JSHALL</v>
          </cell>
          <cell r="D404">
            <v>39828</v>
          </cell>
        </row>
        <row r="405">
          <cell r="A405">
            <v>11432</v>
          </cell>
          <cell r="B405">
            <v>251</v>
          </cell>
          <cell r="C405" t="str">
            <v>MXHOUSE</v>
          </cell>
          <cell r="D405">
            <v>40044</v>
          </cell>
        </row>
        <row r="406">
          <cell r="A406">
            <v>11433</v>
          </cell>
          <cell r="B406">
            <v>422</v>
          </cell>
          <cell r="C406" t="str">
            <v>HMLEBAVITZ</v>
          </cell>
          <cell r="D406">
            <v>40052</v>
          </cell>
        </row>
        <row r="407">
          <cell r="A407">
            <v>11434</v>
          </cell>
          <cell r="B407">
            <v>425</v>
          </cell>
          <cell r="C407" t="str">
            <v>LJKERR</v>
          </cell>
          <cell r="D407">
            <v>40031</v>
          </cell>
        </row>
        <row r="408">
          <cell r="A408">
            <v>11435</v>
          </cell>
          <cell r="B408">
            <v>475</v>
          </cell>
          <cell r="C408" t="str">
            <v>BAONEAL</v>
          </cell>
          <cell r="D408">
            <v>40051</v>
          </cell>
        </row>
        <row r="409">
          <cell r="A409">
            <v>11436</v>
          </cell>
          <cell r="B409">
            <v>251</v>
          </cell>
          <cell r="C409" t="str">
            <v>LMCOCHRAN</v>
          </cell>
          <cell r="D409">
            <v>39822</v>
          </cell>
        </row>
        <row r="410">
          <cell r="A410">
            <v>11437</v>
          </cell>
          <cell r="B410">
            <v>251</v>
          </cell>
          <cell r="C410" t="str">
            <v>MYYI</v>
          </cell>
          <cell r="D410">
            <v>39854</v>
          </cell>
        </row>
        <row r="411">
          <cell r="A411">
            <v>11438</v>
          </cell>
          <cell r="B411">
            <v>222</v>
          </cell>
          <cell r="C411" t="str">
            <v>CATRAIL</v>
          </cell>
          <cell r="D411">
            <v>40049</v>
          </cell>
        </row>
        <row r="412">
          <cell r="A412">
            <v>11439</v>
          </cell>
          <cell r="B412">
            <v>271</v>
          </cell>
          <cell r="C412" t="str">
            <v>GKBOWMAN</v>
          </cell>
          <cell r="D412">
            <v>40046</v>
          </cell>
        </row>
        <row r="413">
          <cell r="A413">
            <v>11440</v>
          </cell>
          <cell r="B413">
            <v>422</v>
          </cell>
          <cell r="C413" t="str">
            <v>JXCEBRIAN</v>
          </cell>
          <cell r="D413">
            <v>40051</v>
          </cell>
        </row>
        <row r="414">
          <cell r="A414">
            <v>11441</v>
          </cell>
          <cell r="B414">
            <v>251</v>
          </cell>
          <cell r="C414" t="str">
            <v>JLHOLLEY</v>
          </cell>
          <cell r="D414">
            <v>40051</v>
          </cell>
        </row>
        <row r="415">
          <cell r="A415">
            <v>11443</v>
          </cell>
          <cell r="B415">
            <v>112</v>
          </cell>
          <cell r="C415" t="str">
            <v>CWKAPPEL</v>
          </cell>
          <cell r="D415">
            <v>40051</v>
          </cell>
        </row>
        <row r="416">
          <cell r="A416">
            <v>11444</v>
          </cell>
          <cell r="B416">
            <v>146</v>
          </cell>
          <cell r="C416" t="str">
            <v>SAMERCER</v>
          </cell>
          <cell r="D416">
            <v>40046</v>
          </cell>
        </row>
        <row r="417">
          <cell r="A417">
            <v>11445</v>
          </cell>
          <cell r="B417">
            <v>425</v>
          </cell>
          <cell r="C417" t="str">
            <v>GEMADDOX</v>
          </cell>
          <cell r="D417">
            <v>40050</v>
          </cell>
        </row>
        <row r="418">
          <cell r="A418">
            <v>11446</v>
          </cell>
          <cell r="B418">
            <v>425</v>
          </cell>
          <cell r="C418" t="str">
            <v>MEMCQUADE</v>
          </cell>
          <cell r="D418">
            <v>40044</v>
          </cell>
        </row>
        <row r="419">
          <cell r="A419">
            <v>11447</v>
          </cell>
          <cell r="B419">
            <v>425</v>
          </cell>
          <cell r="C419" t="str">
            <v>TXPLEMONS</v>
          </cell>
          <cell r="D419">
            <v>40050</v>
          </cell>
        </row>
        <row r="420">
          <cell r="A420">
            <v>11448</v>
          </cell>
          <cell r="B420">
            <v>222</v>
          </cell>
          <cell r="C420" t="str">
            <v>CXROLAND</v>
          </cell>
          <cell r="D420">
            <v>40051</v>
          </cell>
        </row>
        <row r="421">
          <cell r="A421">
            <v>11451</v>
          </cell>
          <cell r="B421">
            <v>425</v>
          </cell>
          <cell r="C421" t="str">
            <v>RLREMER</v>
          </cell>
          <cell r="D421">
            <v>40045</v>
          </cell>
        </row>
        <row r="422">
          <cell r="A422">
            <v>11452</v>
          </cell>
          <cell r="B422">
            <v>476</v>
          </cell>
          <cell r="C422" t="str">
            <v>JARIDDLE</v>
          </cell>
          <cell r="D422">
            <v>40018</v>
          </cell>
        </row>
        <row r="423">
          <cell r="A423">
            <v>11453</v>
          </cell>
          <cell r="B423">
            <v>222</v>
          </cell>
          <cell r="C423" t="str">
            <v>MBMAYSON</v>
          </cell>
          <cell r="D423">
            <v>40049</v>
          </cell>
        </row>
        <row r="424">
          <cell r="A424">
            <v>11454</v>
          </cell>
          <cell r="B424">
            <v>251</v>
          </cell>
          <cell r="C424" t="str">
            <v>REHERNANDEZ</v>
          </cell>
          <cell r="D424">
            <v>40052</v>
          </cell>
        </row>
        <row r="425">
          <cell r="A425">
            <v>11455</v>
          </cell>
          <cell r="B425">
            <v>181</v>
          </cell>
          <cell r="C425" t="str">
            <v>LFLYNCH</v>
          </cell>
          <cell r="D425">
            <v>40051</v>
          </cell>
        </row>
        <row r="426">
          <cell r="A426">
            <v>11456</v>
          </cell>
          <cell r="B426">
            <v>185</v>
          </cell>
          <cell r="C426" t="str">
            <v>SESPILL</v>
          </cell>
          <cell r="D426">
            <v>40051</v>
          </cell>
        </row>
        <row r="427">
          <cell r="A427">
            <v>11457</v>
          </cell>
          <cell r="B427">
            <v>493</v>
          </cell>
          <cell r="C427" t="str">
            <v>AMRAMOS</v>
          </cell>
          <cell r="D427">
            <v>40051</v>
          </cell>
        </row>
        <row r="428">
          <cell r="A428">
            <v>11458</v>
          </cell>
          <cell r="B428">
            <v>493</v>
          </cell>
          <cell r="C428" t="str">
            <v>FEKIMMEY</v>
          </cell>
          <cell r="D428">
            <v>40051</v>
          </cell>
        </row>
        <row r="429">
          <cell r="A429">
            <v>11459</v>
          </cell>
          <cell r="B429">
            <v>493</v>
          </cell>
          <cell r="C429" t="str">
            <v>KHMATHABELA</v>
          </cell>
          <cell r="D429">
            <v>39911</v>
          </cell>
        </row>
        <row r="430">
          <cell r="A430">
            <v>11460</v>
          </cell>
          <cell r="B430">
            <v>251</v>
          </cell>
          <cell r="C430" t="str">
            <v>LJMELTON</v>
          </cell>
          <cell r="D430">
            <v>40051</v>
          </cell>
        </row>
        <row r="431">
          <cell r="A431">
            <v>11461</v>
          </cell>
          <cell r="B431">
            <v>260</v>
          </cell>
          <cell r="C431" t="str">
            <v>KRDORRIER</v>
          </cell>
          <cell r="D431">
            <v>40047</v>
          </cell>
        </row>
        <row r="432">
          <cell r="A432">
            <v>11462</v>
          </cell>
          <cell r="B432">
            <v>260</v>
          </cell>
          <cell r="C432" t="str">
            <v>CBKEELEN</v>
          </cell>
          <cell r="D432">
            <v>40042</v>
          </cell>
        </row>
        <row r="433">
          <cell r="A433">
            <v>11463</v>
          </cell>
          <cell r="B433">
            <v>260</v>
          </cell>
          <cell r="C433" t="str">
            <v>KSBAUMANN</v>
          </cell>
          <cell r="D433">
            <v>40048</v>
          </cell>
        </row>
        <row r="434">
          <cell r="A434">
            <v>11464</v>
          </cell>
          <cell r="B434">
            <v>260</v>
          </cell>
          <cell r="C434" t="str">
            <v>PEMANNING</v>
          </cell>
          <cell r="D434">
            <v>40050</v>
          </cell>
        </row>
        <row r="435">
          <cell r="A435">
            <v>11465</v>
          </cell>
          <cell r="B435">
            <v>999</v>
          </cell>
          <cell r="C435" t="str">
            <v>DMBARRETT</v>
          </cell>
          <cell r="D435">
            <v>39959</v>
          </cell>
        </row>
        <row r="436">
          <cell r="A436">
            <v>11466</v>
          </cell>
          <cell r="B436">
            <v>260</v>
          </cell>
          <cell r="C436" t="str">
            <v>RGWAKELEY</v>
          </cell>
          <cell r="D436">
            <v>40051</v>
          </cell>
        </row>
        <row r="437">
          <cell r="A437">
            <v>11467</v>
          </cell>
          <cell r="B437">
            <v>101</v>
          </cell>
          <cell r="C437" t="str">
            <v>DXEVANS</v>
          </cell>
          <cell r="D437">
            <v>40049</v>
          </cell>
        </row>
        <row r="438">
          <cell r="A438">
            <v>11468</v>
          </cell>
          <cell r="B438">
            <v>105</v>
          </cell>
          <cell r="C438" t="str">
            <v>JRVANNORMAN</v>
          </cell>
          <cell r="D438">
            <v>39952</v>
          </cell>
        </row>
        <row r="439">
          <cell r="A439">
            <v>11470</v>
          </cell>
          <cell r="B439">
            <v>251</v>
          </cell>
          <cell r="C439" t="str">
            <v>DDHILL</v>
          </cell>
          <cell r="D439">
            <v>40051</v>
          </cell>
        </row>
        <row r="440">
          <cell r="A440">
            <v>11473</v>
          </cell>
          <cell r="B440">
            <v>432</v>
          </cell>
          <cell r="C440" t="str">
            <v>KJBROADAWAY</v>
          </cell>
          <cell r="D440">
            <v>40051</v>
          </cell>
        </row>
        <row r="441">
          <cell r="A441">
            <v>11474</v>
          </cell>
          <cell r="B441">
            <v>330</v>
          </cell>
          <cell r="C441" t="str">
            <v>KCLITTLEJOHN</v>
          </cell>
          <cell r="D441">
            <v>39968</v>
          </cell>
        </row>
        <row r="442">
          <cell r="A442">
            <v>11475</v>
          </cell>
          <cell r="B442">
            <v>140</v>
          </cell>
          <cell r="C442" t="str">
            <v>EBBLUMBERG</v>
          </cell>
          <cell r="D442">
            <v>40052</v>
          </cell>
        </row>
        <row r="443">
          <cell r="A443">
            <v>11476</v>
          </cell>
          <cell r="B443">
            <v>117</v>
          </cell>
          <cell r="C443" t="str">
            <v>BSSCARBOROUGH</v>
          </cell>
          <cell r="D443">
            <v>40049</v>
          </cell>
        </row>
        <row r="444">
          <cell r="A444">
            <v>11477</v>
          </cell>
          <cell r="B444">
            <v>476</v>
          </cell>
          <cell r="C444" t="str">
            <v>CHARLTON_B</v>
          </cell>
          <cell r="D444">
            <v>39829</v>
          </cell>
        </row>
        <row r="445">
          <cell r="A445">
            <v>11478</v>
          </cell>
          <cell r="B445">
            <v>262</v>
          </cell>
          <cell r="C445" t="str">
            <v>YJSCHILLING</v>
          </cell>
          <cell r="D445">
            <v>40051</v>
          </cell>
        </row>
        <row r="446">
          <cell r="A446">
            <v>11479</v>
          </cell>
          <cell r="B446">
            <v>251</v>
          </cell>
          <cell r="C446" t="str">
            <v>ARNOLD_J</v>
          </cell>
          <cell r="D446">
            <v>40051</v>
          </cell>
        </row>
        <row r="447">
          <cell r="A447">
            <v>11481</v>
          </cell>
          <cell r="B447">
            <v>112</v>
          </cell>
          <cell r="C447" t="str">
            <v>SLSCHOLL</v>
          </cell>
          <cell r="D447">
            <v>40051</v>
          </cell>
        </row>
        <row r="448">
          <cell r="A448">
            <v>11482</v>
          </cell>
          <cell r="B448">
            <v>112</v>
          </cell>
          <cell r="C448" t="str">
            <v>GCKARN</v>
          </cell>
          <cell r="D448">
            <v>40051</v>
          </cell>
        </row>
        <row r="449">
          <cell r="A449">
            <v>11483</v>
          </cell>
          <cell r="B449">
            <v>494</v>
          </cell>
          <cell r="C449" t="str">
            <v>KRNUNEZ</v>
          </cell>
          <cell r="D449">
            <v>40051</v>
          </cell>
        </row>
        <row r="450">
          <cell r="A450">
            <v>11484</v>
          </cell>
          <cell r="B450">
            <v>432</v>
          </cell>
          <cell r="C450" t="str">
            <v>MLPALMER</v>
          </cell>
          <cell r="D450">
            <v>40051</v>
          </cell>
        </row>
        <row r="451">
          <cell r="A451">
            <v>11485</v>
          </cell>
          <cell r="B451">
            <v>998</v>
          </cell>
          <cell r="C451" t="str">
            <v>AJBERUBE</v>
          </cell>
          <cell r="D451">
            <v>40014</v>
          </cell>
        </row>
        <row r="452">
          <cell r="A452">
            <v>11486</v>
          </cell>
          <cell r="B452">
            <v>432</v>
          </cell>
          <cell r="C452" t="str">
            <v>MGPEREZ</v>
          </cell>
          <cell r="D452">
            <v>40050</v>
          </cell>
        </row>
        <row r="453">
          <cell r="A453">
            <v>11487</v>
          </cell>
          <cell r="B453">
            <v>262</v>
          </cell>
          <cell r="C453" t="str">
            <v>CPMANDUJANO</v>
          </cell>
          <cell r="D453">
            <v>40050</v>
          </cell>
        </row>
        <row r="454">
          <cell r="A454">
            <v>11488</v>
          </cell>
          <cell r="B454">
            <v>262</v>
          </cell>
          <cell r="C454" t="str">
            <v>JCCHAPMOND</v>
          </cell>
          <cell r="D454">
            <v>40051</v>
          </cell>
        </row>
        <row r="455">
          <cell r="A455">
            <v>11489</v>
          </cell>
          <cell r="B455">
            <v>404</v>
          </cell>
          <cell r="C455" t="str">
            <v>SBFORSMAN</v>
          </cell>
          <cell r="D455">
            <v>40052</v>
          </cell>
        </row>
        <row r="456">
          <cell r="A456">
            <v>11490</v>
          </cell>
          <cell r="B456">
            <v>404</v>
          </cell>
          <cell r="C456" t="str">
            <v>VAMARTIN</v>
          </cell>
          <cell r="D456">
            <v>40051</v>
          </cell>
        </row>
        <row r="457">
          <cell r="A457">
            <v>11491</v>
          </cell>
          <cell r="B457">
            <v>404</v>
          </cell>
          <cell r="C457" t="str">
            <v>JEMONTGOMERY</v>
          </cell>
          <cell r="D457">
            <v>40051</v>
          </cell>
        </row>
        <row r="458">
          <cell r="A458">
            <v>11492</v>
          </cell>
          <cell r="B458">
            <v>404</v>
          </cell>
          <cell r="C458" t="str">
            <v>SMLEDESMA</v>
          </cell>
          <cell r="D458">
            <v>40051</v>
          </cell>
        </row>
        <row r="459">
          <cell r="A459">
            <v>11493</v>
          </cell>
          <cell r="B459">
            <v>404</v>
          </cell>
          <cell r="C459" t="str">
            <v>CMDAIGLE</v>
          </cell>
          <cell r="D459">
            <v>40051</v>
          </cell>
        </row>
        <row r="460">
          <cell r="A460">
            <v>11494</v>
          </cell>
          <cell r="B460">
            <v>262</v>
          </cell>
          <cell r="C460" t="str">
            <v>YJSCHILLING</v>
          </cell>
          <cell r="D460">
            <v>40051</v>
          </cell>
        </row>
        <row r="461">
          <cell r="A461">
            <v>11495</v>
          </cell>
          <cell r="B461">
            <v>262</v>
          </cell>
          <cell r="C461" t="str">
            <v>YJSCHILLING</v>
          </cell>
          <cell r="D461">
            <v>40049</v>
          </cell>
        </row>
        <row r="462">
          <cell r="A462">
            <v>11496</v>
          </cell>
          <cell r="B462">
            <v>998</v>
          </cell>
          <cell r="C462" t="str">
            <v>JHCOOK</v>
          </cell>
          <cell r="D462">
            <v>40011</v>
          </cell>
        </row>
        <row r="463">
          <cell r="A463">
            <v>11497</v>
          </cell>
          <cell r="B463">
            <v>262</v>
          </cell>
          <cell r="C463" t="str">
            <v>NXMAULDING</v>
          </cell>
          <cell r="D463">
            <v>40052</v>
          </cell>
        </row>
        <row r="464">
          <cell r="A464">
            <v>11498</v>
          </cell>
          <cell r="B464">
            <v>262</v>
          </cell>
          <cell r="C464" t="str">
            <v>AMHALADYNA</v>
          </cell>
          <cell r="D464">
            <v>40051</v>
          </cell>
        </row>
        <row r="465">
          <cell r="A465">
            <v>11499</v>
          </cell>
          <cell r="B465">
            <v>262</v>
          </cell>
          <cell r="C465" t="str">
            <v>GRORTIZ</v>
          </cell>
          <cell r="D465">
            <v>40051</v>
          </cell>
        </row>
        <row r="466">
          <cell r="A466">
            <v>11500</v>
          </cell>
          <cell r="B466">
            <v>262</v>
          </cell>
          <cell r="C466" t="str">
            <v>SEEDWARDS</v>
          </cell>
          <cell r="D466">
            <v>40051</v>
          </cell>
        </row>
        <row r="467">
          <cell r="A467">
            <v>11501</v>
          </cell>
          <cell r="B467">
            <v>251</v>
          </cell>
          <cell r="C467" t="str">
            <v>EXTORREZ</v>
          </cell>
          <cell r="D467">
            <v>40052</v>
          </cell>
        </row>
        <row r="468">
          <cell r="A468">
            <v>11502</v>
          </cell>
          <cell r="B468">
            <v>251</v>
          </cell>
          <cell r="C468" t="str">
            <v>PBODONNELL</v>
          </cell>
          <cell r="D468">
            <v>40051</v>
          </cell>
        </row>
        <row r="469">
          <cell r="A469">
            <v>11503</v>
          </cell>
          <cell r="B469">
            <v>262</v>
          </cell>
          <cell r="C469" t="str">
            <v>LMWILSON</v>
          </cell>
          <cell r="D469">
            <v>40051</v>
          </cell>
        </row>
        <row r="470">
          <cell r="A470">
            <v>11504</v>
          </cell>
          <cell r="B470">
            <v>262</v>
          </cell>
          <cell r="C470" t="str">
            <v>FJWILSON</v>
          </cell>
          <cell r="D470">
            <v>40051</v>
          </cell>
        </row>
        <row r="471">
          <cell r="A471">
            <v>11505</v>
          </cell>
          <cell r="B471">
            <v>251</v>
          </cell>
          <cell r="C471" t="str">
            <v>AGYEBOAH</v>
          </cell>
          <cell r="D471">
            <v>40052</v>
          </cell>
        </row>
        <row r="472">
          <cell r="A472">
            <v>11506</v>
          </cell>
          <cell r="B472">
            <v>262</v>
          </cell>
          <cell r="C472" t="str">
            <v>JERAHN</v>
          </cell>
          <cell r="D472">
            <v>40049</v>
          </cell>
        </row>
        <row r="473">
          <cell r="A473">
            <v>11507</v>
          </cell>
          <cell r="B473">
            <v>494</v>
          </cell>
          <cell r="C473" t="str">
            <v>CEKEYT</v>
          </cell>
          <cell r="D473">
            <v>39756</v>
          </cell>
        </row>
        <row r="474">
          <cell r="A474">
            <v>11508</v>
          </cell>
          <cell r="B474">
            <v>432</v>
          </cell>
          <cell r="C474" t="str">
            <v>KJBROADAWAY</v>
          </cell>
          <cell r="D474">
            <v>39983</v>
          </cell>
        </row>
        <row r="475">
          <cell r="A475">
            <v>11509</v>
          </cell>
          <cell r="B475">
            <v>432</v>
          </cell>
          <cell r="C475" t="str">
            <v>PXTRUHN</v>
          </cell>
          <cell r="D475">
            <v>40051</v>
          </cell>
        </row>
        <row r="476">
          <cell r="A476">
            <v>11510</v>
          </cell>
          <cell r="B476">
            <v>432</v>
          </cell>
          <cell r="C476" t="str">
            <v>ACSMITH</v>
          </cell>
          <cell r="D476">
            <v>40050</v>
          </cell>
        </row>
        <row r="477">
          <cell r="A477">
            <v>11511</v>
          </cell>
          <cell r="B477">
            <v>170</v>
          </cell>
          <cell r="C477" t="str">
            <v>TMPERKINS</v>
          </cell>
          <cell r="D477">
            <v>39968</v>
          </cell>
        </row>
        <row r="478">
          <cell r="A478">
            <v>11512</v>
          </cell>
          <cell r="B478">
            <v>494</v>
          </cell>
          <cell r="C478" t="str">
            <v>CEKEYT</v>
          </cell>
          <cell r="D478">
            <v>40051</v>
          </cell>
        </row>
        <row r="479">
          <cell r="A479">
            <v>11513</v>
          </cell>
          <cell r="B479">
            <v>494</v>
          </cell>
          <cell r="C479" t="str">
            <v>ECVALKNER</v>
          </cell>
          <cell r="D479">
            <v>40051</v>
          </cell>
        </row>
        <row r="480">
          <cell r="A480">
            <v>11514</v>
          </cell>
          <cell r="B480">
            <v>432</v>
          </cell>
          <cell r="C480" t="str">
            <v>BDSPEER</v>
          </cell>
          <cell r="D480">
            <v>40051</v>
          </cell>
        </row>
        <row r="481">
          <cell r="A481">
            <v>11516</v>
          </cell>
          <cell r="B481">
            <v>271</v>
          </cell>
          <cell r="C481" t="str">
            <v>RPDOLE</v>
          </cell>
          <cell r="D481">
            <v>40046</v>
          </cell>
        </row>
        <row r="482">
          <cell r="A482">
            <v>11517</v>
          </cell>
          <cell r="B482">
            <v>486</v>
          </cell>
          <cell r="C482" t="str">
            <v>RGZAPATA</v>
          </cell>
          <cell r="D482">
            <v>39744</v>
          </cell>
        </row>
        <row r="483">
          <cell r="A483">
            <v>11518</v>
          </cell>
          <cell r="B483">
            <v>486</v>
          </cell>
          <cell r="C483" t="str">
            <v>MAGONZALEZ</v>
          </cell>
          <cell r="D483">
            <v>40051</v>
          </cell>
        </row>
        <row r="484">
          <cell r="A484">
            <v>11519</v>
          </cell>
          <cell r="B484">
            <v>486</v>
          </cell>
          <cell r="C484" t="str">
            <v>DASTANLEY</v>
          </cell>
          <cell r="D484">
            <v>40051</v>
          </cell>
        </row>
        <row r="485">
          <cell r="A485">
            <v>11520</v>
          </cell>
          <cell r="B485">
            <v>486</v>
          </cell>
          <cell r="C485" t="str">
            <v>SDMORRISON</v>
          </cell>
          <cell r="D485">
            <v>40051</v>
          </cell>
        </row>
        <row r="486">
          <cell r="A486">
            <v>11521</v>
          </cell>
          <cell r="B486">
            <v>486</v>
          </cell>
          <cell r="C486" t="str">
            <v>JRRIVERA</v>
          </cell>
          <cell r="D486">
            <v>40051</v>
          </cell>
        </row>
        <row r="487">
          <cell r="A487">
            <v>11522</v>
          </cell>
          <cell r="B487">
            <v>251</v>
          </cell>
          <cell r="C487" t="str">
            <v>SATREADWAY</v>
          </cell>
          <cell r="D487">
            <v>40050</v>
          </cell>
        </row>
        <row r="488">
          <cell r="A488">
            <v>11523</v>
          </cell>
          <cell r="B488">
            <v>262</v>
          </cell>
          <cell r="C488" t="str">
            <v>SSBLYTH</v>
          </cell>
          <cell r="D488">
            <v>40050</v>
          </cell>
        </row>
        <row r="489">
          <cell r="A489">
            <v>11524</v>
          </cell>
          <cell r="B489">
            <v>262</v>
          </cell>
          <cell r="C489" t="str">
            <v>CPMANDUJANO</v>
          </cell>
          <cell r="D489">
            <v>40050</v>
          </cell>
        </row>
        <row r="490">
          <cell r="A490">
            <v>11525</v>
          </cell>
          <cell r="B490">
            <v>998</v>
          </cell>
          <cell r="C490" t="str">
            <v>AJBERUBE</v>
          </cell>
          <cell r="D490">
            <v>40049</v>
          </cell>
        </row>
        <row r="491">
          <cell r="A491">
            <v>11526</v>
          </cell>
          <cell r="B491">
            <v>262</v>
          </cell>
          <cell r="C491" t="str">
            <v>MFNISKI</v>
          </cell>
          <cell r="D491">
            <v>39771</v>
          </cell>
        </row>
        <row r="492">
          <cell r="A492">
            <v>11527</v>
          </cell>
          <cell r="B492">
            <v>217</v>
          </cell>
          <cell r="C492" t="str">
            <v>LLLAXTON</v>
          </cell>
          <cell r="D492">
            <v>40051</v>
          </cell>
        </row>
        <row r="493">
          <cell r="A493">
            <v>11528</v>
          </cell>
          <cell r="B493">
            <v>217</v>
          </cell>
          <cell r="C493" t="str">
            <v>SRMARSHALL</v>
          </cell>
          <cell r="D493">
            <v>40052</v>
          </cell>
        </row>
        <row r="494">
          <cell r="A494">
            <v>11531</v>
          </cell>
          <cell r="B494">
            <v>235</v>
          </cell>
          <cell r="C494" t="str">
            <v>MJROBERTS</v>
          </cell>
          <cell r="D494">
            <v>40051</v>
          </cell>
        </row>
        <row r="495">
          <cell r="A495">
            <v>11532</v>
          </cell>
          <cell r="B495">
            <v>101</v>
          </cell>
          <cell r="C495" t="str">
            <v>SETAYLOR</v>
          </cell>
          <cell r="D495">
            <v>40051</v>
          </cell>
        </row>
        <row r="496">
          <cell r="A496">
            <v>11538</v>
          </cell>
          <cell r="B496">
            <v>107</v>
          </cell>
          <cell r="C496" t="str">
            <v>KWKIFF</v>
          </cell>
          <cell r="D496">
            <v>40052</v>
          </cell>
        </row>
        <row r="497">
          <cell r="A497">
            <v>11539</v>
          </cell>
          <cell r="B497">
            <v>999</v>
          </cell>
          <cell r="C497" t="str">
            <v>MLBARNES</v>
          </cell>
          <cell r="D497">
            <v>40051</v>
          </cell>
        </row>
        <row r="498">
          <cell r="A498">
            <v>11540</v>
          </cell>
          <cell r="B498">
            <v>108</v>
          </cell>
          <cell r="C498" t="str">
            <v>DKRODGERS</v>
          </cell>
          <cell r="D498">
            <v>40051</v>
          </cell>
        </row>
        <row r="499">
          <cell r="A499">
            <v>11541</v>
          </cell>
          <cell r="B499">
            <v>108</v>
          </cell>
          <cell r="C499" t="str">
            <v>BSESQUIBEL</v>
          </cell>
          <cell r="D499">
            <v>40051</v>
          </cell>
        </row>
        <row r="500">
          <cell r="A500">
            <v>11542</v>
          </cell>
          <cell r="B500">
            <v>108</v>
          </cell>
          <cell r="C500" t="str">
            <v>FTJOHNSON</v>
          </cell>
          <cell r="D500">
            <v>40051</v>
          </cell>
        </row>
        <row r="501">
          <cell r="A501">
            <v>11543</v>
          </cell>
          <cell r="B501">
            <v>108</v>
          </cell>
          <cell r="C501" t="str">
            <v>MEPERKINS</v>
          </cell>
          <cell r="D501">
            <v>40052</v>
          </cell>
        </row>
        <row r="502">
          <cell r="A502">
            <v>11544</v>
          </cell>
          <cell r="B502">
            <v>108</v>
          </cell>
          <cell r="C502" t="str">
            <v>MEGONZALEZ</v>
          </cell>
          <cell r="D502">
            <v>40051</v>
          </cell>
        </row>
        <row r="503">
          <cell r="A503">
            <v>11545</v>
          </cell>
          <cell r="B503">
            <v>108</v>
          </cell>
          <cell r="C503" t="str">
            <v>MENUGENT</v>
          </cell>
          <cell r="D503">
            <v>40051</v>
          </cell>
        </row>
        <row r="504">
          <cell r="A504">
            <v>11546</v>
          </cell>
          <cell r="B504">
            <v>108</v>
          </cell>
          <cell r="C504" t="str">
            <v>DMTHOMPSON</v>
          </cell>
          <cell r="D504">
            <v>40050</v>
          </cell>
        </row>
        <row r="505">
          <cell r="A505">
            <v>11547</v>
          </cell>
          <cell r="B505">
            <v>139</v>
          </cell>
          <cell r="C505" t="str">
            <v>MBNOEL</v>
          </cell>
          <cell r="D505">
            <v>40051</v>
          </cell>
        </row>
        <row r="506">
          <cell r="A506">
            <v>11548</v>
          </cell>
          <cell r="B506">
            <v>108</v>
          </cell>
          <cell r="C506" t="str">
            <v>MRFORREST</v>
          </cell>
          <cell r="D506">
            <v>40051</v>
          </cell>
        </row>
        <row r="507">
          <cell r="A507">
            <v>11549</v>
          </cell>
          <cell r="B507">
            <v>108</v>
          </cell>
          <cell r="C507" t="str">
            <v>MAGHIASSI</v>
          </cell>
          <cell r="D507">
            <v>40051</v>
          </cell>
        </row>
        <row r="508">
          <cell r="A508">
            <v>11580</v>
          </cell>
          <cell r="B508">
            <v>112</v>
          </cell>
          <cell r="C508" t="str">
            <v>HAROLD</v>
          </cell>
          <cell r="D508">
            <v>40052</v>
          </cell>
        </row>
        <row r="509">
          <cell r="A509">
            <v>11581</v>
          </cell>
          <cell r="B509">
            <v>139</v>
          </cell>
          <cell r="C509" t="str">
            <v>EXCANALES</v>
          </cell>
          <cell r="D509">
            <v>40051</v>
          </cell>
        </row>
        <row r="510">
          <cell r="A510">
            <v>11582</v>
          </cell>
          <cell r="B510">
            <v>146</v>
          </cell>
          <cell r="C510" t="str">
            <v>SSLANE</v>
          </cell>
          <cell r="D510">
            <v>40051</v>
          </cell>
        </row>
        <row r="511">
          <cell r="A511">
            <v>11583</v>
          </cell>
          <cell r="B511">
            <v>108</v>
          </cell>
          <cell r="C511" t="str">
            <v>STUBBS_K</v>
          </cell>
          <cell r="D511">
            <v>40051</v>
          </cell>
        </row>
        <row r="512">
          <cell r="A512">
            <v>11584</v>
          </cell>
          <cell r="B512">
            <v>108</v>
          </cell>
          <cell r="C512" t="str">
            <v>DYRIVERS</v>
          </cell>
          <cell r="D512">
            <v>40050</v>
          </cell>
        </row>
        <row r="513">
          <cell r="A513">
            <v>11585</v>
          </cell>
          <cell r="B513">
            <v>108</v>
          </cell>
          <cell r="C513" t="str">
            <v>MSKELLEY</v>
          </cell>
          <cell r="D513">
            <v>40052</v>
          </cell>
        </row>
        <row r="514">
          <cell r="A514">
            <v>11586</v>
          </cell>
          <cell r="B514">
            <v>108</v>
          </cell>
          <cell r="C514" t="str">
            <v>PRJOHNSON</v>
          </cell>
          <cell r="D514">
            <v>40052</v>
          </cell>
        </row>
        <row r="515">
          <cell r="A515">
            <v>11587</v>
          </cell>
          <cell r="B515">
            <v>108</v>
          </cell>
          <cell r="C515" t="str">
            <v>MFBURGER</v>
          </cell>
          <cell r="D515">
            <v>40051</v>
          </cell>
        </row>
        <row r="516">
          <cell r="A516">
            <v>11588</v>
          </cell>
          <cell r="B516">
            <v>108</v>
          </cell>
          <cell r="C516" t="str">
            <v>BJDEIKE</v>
          </cell>
          <cell r="D516">
            <v>40052</v>
          </cell>
        </row>
        <row r="517">
          <cell r="A517">
            <v>11589</v>
          </cell>
          <cell r="B517">
            <v>108</v>
          </cell>
          <cell r="C517" t="str">
            <v>DKRODGERS</v>
          </cell>
          <cell r="D517">
            <v>40051</v>
          </cell>
        </row>
        <row r="518">
          <cell r="A518">
            <v>11590</v>
          </cell>
          <cell r="B518">
            <v>107</v>
          </cell>
          <cell r="C518" t="str">
            <v>REGUINN</v>
          </cell>
          <cell r="D518">
            <v>40050</v>
          </cell>
        </row>
        <row r="519">
          <cell r="A519">
            <v>11591</v>
          </cell>
          <cell r="B519">
            <v>108</v>
          </cell>
          <cell r="C519" t="str">
            <v>RCALLI</v>
          </cell>
          <cell r="D519">
            <v>40051</v>
          </cell>
        </row>
        <row r="520">
          <cell r="A520">
            <v>11592</v>
          </cell>
          <cell r="B520">
            <v>108</v>
          </cell>
          <cell r="C520" t="str">
            <v>LXDILLON</v>
          </cell>
          <cell r="D520">
            <v>40052</v>
          </cell>
        </row>
        <row r="521">
          <cell r="A521">
            <v>11593</v>
          </cell>
          <cell r="B521">
            <v>108</v>
          </cell>
          <cell r="C521" t="str">
            <v>MEBRADY</v>
          </cell>
          <cell r="D521">
            <v>40052</v>
          </cell>
        </row>
        <row r="522">
          <cell r="A522">
            <v>11594</v>
          </cell>
          <cell r="B522">
            <v>116</v>
          </cell>
          <cell r="C522" t="str">
            <v>JNWILLIAMS</v>
          </cell>
          <cell r="D522">
            <v>40051</v>
          </cell>
        </row>
        <row r="523">
          <cell r="A523">
            <v>11595</v>
          </cell>
          <cell r="B523">
            <v>112</v>
          </cell>
          <cell r="C523" t="str">
            <v>PDEBERHARDT</v>
          </cell>
          <cell r="D523">
            <v>40051</v>
          </cell>
        </row>
        <row r="524">
          <cell r="A524">
            <v>11596</v>
          </cell>
          <cell r="B524">
            <v>139</v>
          </cell>
          <cell r="C524" t="str">
            <v>BJGOODMAN</v>
          </cell>
          <cell r="D524">
            <v>40051</v>
          </cell>
        </row>
        <row r="525">
          <cell r="A525">
            <v>11597</v>
          </cell>
          <cell r="B525">
            <v>144</v>
          </cell>
          <cell r="C525" t="str">
            <v>ANRAMOS</v>
          </cell>
          <cell r="D525">
            <v>40051</v>
          </cell>
        </row>
        <row r="526">
          <cell r="A526">
            <v>11598</v>
          </cell>
          <cell r="B526">
            <v>135</v>
          </cell>
          <cell r="C526" t="str">
            <v>NRJONES</v>
          </cell>
          <cell r="D526">
            <v>40051</v>
          </cell>
        </row>
        <row r="527">
          <cell r="A527">
            <v>11599</v>
          </cell>
          <cell r="B527">
            <v>146</v>
          </cell>
          <cell r="C527" t="str">
            <v>DLBRANDENBERG</v>
          </cell>
          <cell r="D527">
            <v>40052</v>
          </cell>
        </row>
        <row r="528">
          <cell r="A528">
            <v>11600</v>
          </cell>
          <cell r="B528">
            <v>112</v>
          </cell>
          <cell r="C528" t="str">
            <v>AJBERUBE</v>
          </cell>
          <cell r="D528">
            <v>40052</v>
          </cell>
        </row>
        <row r="529">
          <cell r="A529">
            <v>11601</v>
          </cell>
          <cell r="B529">
            <v>105</v>
          </cell>
          <cell r="C529" t="str">
            <v>JDPORTERFIELD</v>
          </cell>
          <cell r="D529">
            <v>40051</v>
          </cell>
        </row>
        <row r="530">
          <cell r="A530">
            <v>11602</v>
          </cell>
          <cell r="B530">
            <v>108</v>
          </cell>
          <cell r="C530" t="str">
            <v>BSMESSELT</v>
          </cell>
          <cell r="D530">
            <v>40051</v>
          </cell>
        </row>
        <row r="531">
          <cell r="A531">
            <v>11603</v>
          </cell>
          <cell r="B531">
            <v>144</v>
          </cell>
          <cell r="C531" t="str">
            <v>LOLAKY</v>
          </cell>
          <cell r="D531">
            <v>40051</v>
          </cell>
        </row>
        <row r="532">
          <cell r="A532">
            <v>11604</v>
          </cell>
          <cell r="B532">
            <v>102</v>
          </cell>
          <cell r="C532" t="str">
            <v>LJWORSHAM</v>
          </cell>
          <cell r="D532">
            <v>40051</v>
          </cell>
        </row>
        <row r="533">
          <cell r="A533">
            <v>11605</v>
          </cell>
          <cell r="B533">
            <v>112</v>
          </cell>
          <cell r="C533" t="str">
            <v>JXHANSEN</v>
          </cell>
          <cell r="D533">
            <v>40051</v>
          </cell>
        </row>
        <row r="534">
          <cell r="A534">
            <v>11606</v>
          </cell>
          <cell r="B534">
            <v>146</v>
          </cell>
          <cell r="C534" t="str">
            <v>RAAGAN</v>
          </cell>
          <cell r="D534">
            <v>40051</v>
          </cell>
        </row>
        <row r="535">
          <cell r="A535">
            <v>11607</v>
          </cell>
          <cell r="B535">
            <v>711</v>
          </cell>
          <cell r="C535" t="str">
            <v>EMOJEDA</v>
          </cell>
          <cell r="D535">
            <v>40051</v>
          </cell>
        </row>
        <row r="536">
          <cell r="A536">
            <v>11608</v>
          </cell>
          <cell r="B536">
            <v>711</v>
          </cell>
          <cell r="C536" t="str">
            <v>JTYOUNGMAN</v>
          </cell>
          <cell r="D536">
            <v>40052</v>
          </cell>
        </row>
        <row r="537">
          <cell r="A537">
            <v>11609</v>
          </cell>
          <cell r="B537">
            <v>728</v>
          </cell>
          <cell r="C537" t="str">
            <v>FXJULIEN</v>
          </cell>
          <cell r="D537">
            <v>40052</v>
          </cell>
        </row>
        <row r="538">
          <cell r="A538">
            <v>11610</v>
          </cell>
          <cell r="B538">
            <v>750</v>
          </cell>
          <cell r="C538" t="str">
            <v>REROAN</v>
          </cell>
          <cell r="D538">
            <v>40050</v>
          </cell>
        </row>
        <row r="539">
          <cell r="A539">
            <v>11611</v>
          </cell>
          <cell r="B539">
            <v>710</v>
          </cell>
          <cell r="C539" t="str">
            <v>KLPAGE</v>
          </cell>
          <cell r="D539">
            <v>40052</v>
          </cell>
        </row>
        <row r="540">
          <cell r="A540">
            <v>11612</v>
          </cell>
          <cell r="B540">
            <v>493</v>
          </cell>
          <cell r="C540" t="str">
            <v>AGRAMIREZ</v>
          </cell>
          <cell r="D540">
            <v>40044</v>
          </cell>
        </row>
        <row r="541">
          <cell r="A541">
            <v>11613</v>
          </cell>
          <cell r="B541">
            <v>493</v>
          </cell>
          <cell r="C541" t="str">
            <v>OFDELEON</v>
          </cell>
          <cell r="D541">
            <v>40051</v>
          </cell>
        </row>
        <row r="542">
          <cell r="A542">
            <v>11614</v>
          </cell>
          <cell r="B542">
            <v>493</v>
          </cell>
          <cell r="C542" t="str">
            <v>MXMARTINEZ</v>
          </cell>
          <cell r="D542">
            <v>40051</v>
          </cell>
        </row>
        <row r="543">
          <cell r="A543">
            <v>11615</v>
          </cell>
          <cell r="B543">
            <v>493</v>
          </cell>
          <cell r="C543" t="str">
            <v>CMHILL</v>
          </cell>
          <cell r="D543">
            <v>40051</v>
          </cell>
        </row>
        <row r="544">
          <cell r="A544">
            <v>11680</v>
          </cell>
          <cell r="B544">
            <v>742</v>
          </cell>
          <cell r="C544" t="str">
            <v>REHOOTEN</v>
          </cell>
          <cell r="D544">
            <v>40051</v>
          </cell>
        </row>
        <row r="545">
          <cell r="A545">
            <v>11681</v>
          </cell>
          <cell r="B545">
            <v>742</v>
          </cell>
          <cell r="C545" t="str">
            <v>MLREINHART</v>
          </cell>
          <cell r="D545">
            <v>40051</v>
          </cell>
        </row>
        <row r="546">
          <cell r="A546">
            <v>11682</v>
          </cell>
          <cell r="B546">
            <v>742</v>
          </cell>
          <cell r="C546" t="str">
            <v>SAUZICK</v>
          </cell>
          <cell r="D546">
            <v>40049</v>
          </cell>
        </row>
        <row r="547">
          <cell r="A547">
            <v>11683</v>
          </cell>
          <cell r="B547">
            <v>742</v>
          </cell>
          <cell r="C547" t="str">
            <v>SAPANAKIS</v>
          </cell>
          <cell r="D547">
            <v>40051</v>
          </cell>
        </row>
        <row r="548">
          <cell r="A548">
            <v>11686</v>
          </cell>
          <cell r="B548">
            <v>175</v>
          </cell>
          <cell r="C548" t="str">
            <v>ATHERNANDEZ</v>
          </cell>
          <cell r="D548">
            <v>40051</v>
          </cell>
        </row>
        <row r="549">
          <cell r="A549">
            <v>11687</v>
          </cell>
          <cell r="B549">
            <v>104</v>
          </cell>
          <cell r="C549" t="str">
            <v>CAPETTY</v>
          </cell>
          <cell r="D549">
            <v>40051</v>
          </cell>
        </row>
        <row r="550">
          <cell r="A550">
            <v>11688</v>
          </cell>
          <cell r="B550">
            <v>255</v>
          </cell>
          <cell r="C550" t="str">
            <v>KNELLIS</v>
          </cell>
          <cell r="D550">
            <v>40029</v>
          </cell>
        </row>
        <row r="551">
          <cell r="A551">
            <v>11689</v>
          </cell>
          <cell r="B551">
            <v>251</v>
          </cell>
          <cell r="C551" t="str">
            <v>PJHECK</v>
          </cell>
          <cell r="D551">
            <v>40051</v>
          </cell>
        </row>
        <row r="552">
          <cell r="A552">
            <v>11690</v>
          </cell>
          <cell r="B552">
            <v>251</v>
          </cell>
          <cell r="C552" t="str">
            <v>JALOTT</v>
          </cell>
          <cell r="D552">
            <v>40039</v>
          </cell>
        </row>
        <row r="553">
          <cell r="A553">
            <v>11691</v>
          </cell>
          <cell r="B553">
            <v>251</v>
          </cell>
          <cell r="C553" t="str">
            <v>MBWHITAKER</v>
          </cell>
          <cell r="D553">
            <v>40018</v>
          </cell>
        </row>
        <row r="554">
          <cell r="A554">
            <v>11692</v>
          </cell>
          <cell r="B554">
            <v>711</v>
          </cell>
          <cell r="C554" t="str">
            <v>EAHANEY</v>
          </cell>
          <cell r="D554">
            <v>40051</v>
          </cell>
        </row>
        <row r="555">
          <cell r="A555">
            <v>11693</v>
          </cell>
          <cell r="B555">
            <v>251</v>
          </cell>
          <cell r="C555" t="str">
            <v>TAPOLACHECK</v>
          </cell>
          <cell r="D555">
            <v>40051</v>
          </cell>
        </row>
        <row r="556">
          <cell r="A556">
            <v>11694</v>
          </cell>
          <cell r="B556">
            <v>131</v>
          </cell>
          <cell r="C556" t="str">
            <v>DLGOODALL</v>
          </cell>
          <cell r="D556">
            <v>40022</v>
          </cell>
        </row>
        <row r="557">
          <cell r="A557">
            <v>11695</v>
          </cell>
          <cell r="B557">
            <v>146</v>
          </cell>
          <cell r="C557" t="str">
            <v>DLBRANDENBERG</v>
          </cell>
          <cell r="D557">
            <v>39868</v>
          </cell>
        </row>
        <row r="558">
          <cell r="A558">
            <v>11697</v>
          </cell>
          <cell r="B558">
            <v>262</v>
          </cell>
          <cell r="C558" t="str">
            <v>DRHANDLEY</v>
          </cell>
          <cell r="D558">
            <v>40050</v>
          </cell>
        </row>
        <row r="559">
          <cell r="A559">
            <v>11698</v>
          </cell>
          <cell r="B559">
            <v>139</v>
          </cell>
          <cell r="C559" t="str">
            <v>IYGILMAN</v>
          </cell>
          <cell r="D559">
            <v>40051</v>
          </cell>
        </row>
        <row r="560">
          <cell r="A560">
            <v>11699</v>
          </cell>
          <cell r="B560">
            <v>711</v>
          </cell>
          <cell r="C560" t="str">
            <v>GATARANGO</v>
          </cell>
          <cell r="D560">
            <v>40045</v>
          </cell>
        </row>
        <row r="561">
          <cell r="A561">
            <v>11704</v>
          </cell>
          <cell r="B561">
            <v>493</v>
          </cell>
          <cell r="C561" t="str">
            <v>RMDAWSON</v>
          </cell>
          <cell r="D561">
            <v>40043</v>
          </cell>
        </row>
        <row r="562">
          <cell r="A562">
            <v>11706</v>
          </cell>
          <cell r="B562">
            <v>170</v>
          </cell>
          <cell r="C562" t="str">
            <v>MXDOBBINS</v>
          </cell>
          <cell r="D562">
            <v>40052</v>
          </cell>
        </row>
        <row r="563">
          <cell r="A563">
            <v>11707</v>
          </cell>
          <cell r="B563">
            <v>711</v>
          </cell>
          <cell r="C563" t="str">
            <v>ADLITTLE</v>
          </cell>
          <cell r="D563">
            <v>40051</v>
          </cell>
        </row>
        <row r="564">
          <cell r="A564">
            <v>11708</v>
          </cell>
          <cell r="B564">
            <v>711</v>
          </cell>
          <cell r="C564" t="str">
            <v>ETEDMONDSON</v>
          </cell>
          <cell r="D564">
            <v>40051</v>
          </cell>
        </row>
        <row r="565">
          <cell r="A565">
            <v>11709</v>
          </cell>
          <cell r="B565">
            <v>710</v>
          </cell>
          <cell r="C565" t="str">
            <v>STGOOCH</v>
          </cell>
          <cell r="D565">
            <v>40051</v>
          </cell>
        </row>
        <row r="566">
          <cell r="A566">
            <v>11710</v>
          </cell>
          <cell r="B566">
            <v>262</v>
          </cell>
          <cell r="C566" t="str">
            <v>JLWRIGHT</v>
          </cell>
          <cell r="D566">
            <v>40050</v>
          </cell>
        </row>
        <row r="567">
          <cell r="A567">
            <v>11712</v>
          </cell>
          <cell r="B567">
            <v>262</v>
          </cell>
          <cell r="C567" t="str">
            <v>MXGUERRERO</v>
          </cell>
          <cell r="D567">
            <v>40050</v>
          </cell>
        </row>
        <row r="568">
          <cell r="A568">
            <v>11713</v>
          </cell>
          <cell r="B568">
            <v>217</v>
          </cell>
          <cell r="C568" t="str">
            <v>GTBERRYHILL</v>
          </cell>
          <cell r="D568">
            <v>40051</v>
          </cell>
        </row>
        <row r="569">
          <cell r="A569">
            <v>11718</v>
          </cell>
          <cell r="B569">
            <v>400</v>
          </cell>
          <cell r="C569" t="str">
            <v>AXMINJAREZ</v>
          </cell>
          <cell r="D569">
            <v>40051</v>
          </cell>
        </row>
        <row r="570">
          <cell r="A570">
            <v>11719</v>
          </cell>
          <cell r="B570">
            <v>999</v>
          </cell>
          <cell r="C570" t="str">
            <v>MCRUSSELL</v>
          </cell>
          <cell r="D570">
            <v>40004</v>
          </cell>
        </row>
        <row r="571">
          <cell r="A571">
            <v>11720</v>
          </cell>
          <cell r="B571">
            <v>260</v>
          </cell>
          <cell r="C571" t="str">
            <v>SXMORIARTY</v>
          </cell>
          <cell r="D571">
            <v>40050</v>
          </cell>
        </row>
        <row r="572">
          <cell r="A572">
            <v>11721</v>
          </cell>
          <cell r="B572">
            <v>260</v>
          </cell>
          <cell r="C572" t="str">
            <v>MRBUCHANAN</v>
          </cell>
          <cell r="D572">
            <v>40047</v>
          </cell>
        </row>
        <row r="573">
          <cell r="A573">
            <v>11722</v>
          </cell>
          <cell r="B573">
            <v>131</v>
          </cell>
          <cell r="C573" t="str">
            <v>JDJOHNSON</v>
          </cell>
          <cell r="D573">
            <v>40051</v>
          </cell>
        </row>
        <row r="574">
          <cell r="A574">
            <v>11723</v>
          </cell>
          <cell r="B574">
            <v>109</v>
          </cell>
          <cell r="C574" t="str">
            <v>TEMARTINEZ</v>
          </cell>
          <cell r="D574">
            <v>40052</v>
          </cell>
        </row>
        <row r="575">
          <cell r="A575">
            <v>11724</v>
          </cell>
          <cell r="B575">
            <v>109</v>
          </cell>
          <cell r="C575" t="str">
            <v>TLHANSON</v>
          </cell>
          <cell r="D575">
            <v>40052</v>
          </cell>
        </row>
        <row r="576">
          <cell r="A576">
            <v>11725</v>
          </cell>
          <cell r="B576">
            <v>414</v>
          </cell>
          <cell r="C576" t="str">
            <v>KACASEY</v>
          </cell>
          <cell r="D576">
            <v>40050</v>
          </cell>
        </row>
        <row r="577">
          <cell r="A577">
            <v>11727</v>
          </cell>
          <cell r="B577">
            <v>116</v>
          </cell>
          <cell r="C577" t="str">
            <v>RXGIBBS</v>
          </cell>
          <cell r="D577">
            <v>40051</v>
          </cell>
        </row>
        <row r="578">
          <cell r="A578">
            <v>11728</v>
          </cell>
          <cell r="B578">
            <v>116</v>
          </cell>
          <cell r="C578" t="str">
            <v>DLSPENCER</v>
          </cell>
          <cell r="D578">
            <v>40051</v>
          </cell>
        </row>
        <row r="579">
          <cell r="A579">
            <v>11730</v>
          </cell>
          <cell r="B579">
            <v>330</v>
          </cell>
          <cell r="C579" t="str">
            <v>LXBUCHANAN</v>
          </cell>
          <cell r="D579">
            <v>40051</v>
          </cell>
        </row>
        <row r="580">
          <cell r="A580">
            <v>11731</v>
          </cell>
          <cell r="B580">
            <v>165</v>
          </cell>
          <cell r="C580" t="str">
            <v>AJBUCKNALL</v>
          </cell>
          <cell r="D580">
            <v>40051</v>
          </cell>
        </row>
        <row r="581">
          <cell r="A581">
            <v>11732</v>
          </cell>
          <cell r="B581">
            <v>494</v>
          </cell>
          <cell r="C581" t="str">
            <v>SDCOLVIN</v>
          </cell>
          <cell r="D581">
            <v>40051</v>
          </cell>
        </row>
        <row r="582">
          <cell r="A582">
            <v>11733</v>
          </cell>
          <cell r="B582">
            <v>494</v>
          </cell>
          <cell r="C582" t="str">
            <v>KRNUNEZ</v>
          </cell>
          <cell r="D582">
            <v>40051</v>
          </cell>
        </row>
        <row r="583">
          <cell r="A583">
            <v>11734</v>
          </cell>
          <cell r="B583">
            <v>432</v>
          </cell>
          <cell r="C583" t="str">
            <v>MCDRECKMAN</v>
          </cell>
          <cell r="D583">
            <v>40015</v>
          </cell>
        </row>
        <row r="584">
          <cell r="A584">
            <v>11735</v>
          </cell>
          <cell r="B584">
            <v>432</v>
          </cell>
          <cell r="C584" t="str">
            <v>HDCURIEL</v>
          </cell>
          <cell r="D584">
            <v>40043</v>
          </cell>
        </row>
        <row r="585">
          <cell r="A585">
            <v>11738</v>
          </cell>
          <cell r="B585">
            <v>430</v>
          </cell>
          <cell r="C585" t="str">
            <v>LMMALDONADO</v>
          </cell>
          <cell r="D585">
            <v>40051</v>
          </cell>
        </row>
        <row r="586">
          <cell r="A586">
            <v>11739</v>
          </cell>
          <cell r="B586">
            <v>430</v>
          </cell>
          <cell r="C586" t="str">
            <v>SMITH_LJ</v>
          </cell>
          <cell r="D586">
            <v>40052</v>
          </cell>
        </row>
        <row r="587">
          <cell r="A587">
            <v>11740</v>
          </cell>
          <cell r="B587">
            <v>400</v>
          </cell>
          <cell r="C587" t="str">
            <v>TMCURTIS</v>
          </cell>
          <cell r="D587">
            <v>40051</v>
          </cell>
        </row>
        <row r="588">
          <cell r="A588">
            <v>11741</v>
          </cell>
          <cell r="B588">
            <v>400</v>
          </cell>
          <cell r="C588" t="str">
            <v>BFBONNEMA</v>
          </cell>
          <cell r="D588">
            <v>40051</v>
          </cell>
        </row>
        <row r="589">
          <cell r="A589">
            <v>11742</v>
          </cell>
          <cell r="B589">
            <v>107</v>
          </cell>
          <cell r="C589" t="str">
            <v>BLBUIE</v>
          </cell>
          <cell r="D589">
            <v>40051</v>
          </cell>
        </row>
        <row r="590">
          <cell r="A590">
            <v>11743</v>
          </cell>
          <cell r="B590">
            <v>729</v>
          </cell>
          <cell r="C590" t="str">
            <v>CGJOSEPH</v>
          </cell>
          <cell r="D590">
            <v>40029</v>
          </cell>
        </row>
        <row r="591">
          <cell r="A591">
            <v>11744</v>
          </cell>
          <cell r="B591">
            <v>739</v>
          </cell>
          <cell r="C591" t="str">
            <v>SDADAMS</v>
          </cell>
          <cell r="D591">
            <v>40051</v>
          </cell>
        </row>
        <row r="592">
          <cell r="A592">
            <v>11745</v>
          </cell>
          <cell r="B592">
            <v>711</v>
          </cell>
          <cell r="C592" t="str">
            <v>BLRICE</v>
          </cell>
          <cell r="D592">
            <v>40046</v>
          </cell>
        </row>
        <row r="593">
          <cell r="A593">
            <v>11746</v>
          </cell>
          <cell r="B593">
            <v>711</v>
          </cell>
          <cell r="C593" t="str">
            <v>TXALDANA</v>
          </cell>
          <cell r="D593">
            <v>40051</v>
          </cell>
        </row>
        <row r="594">
          <cell r="A594">
            <v>11748</v>
          </cell>
          <cell r="B594">
            <v>475</v>
          </cell>
          <cell r="C594" t="str">
            <v>CETORRES</v>
          </cell>
          <cell r="D594">
            <v>40051</v>
          </cell>
        </row>
        <row r="595">
          <cell r="A595">
            <v>11749</v>
          </cell>
          <cell r="B595">
            <v>475</v>
          </cell>
          <cell r="C595" t="str">
            <v>BJFULLER</v>
          </cell>
          <cell r="D595">
            <v>40052</v>
          </cell>
        </row>
        <row r="596">
          <cell r="A596">
            <v>11750</v>
          </cell>
          <cell r="B596">
            <v>475</v>
          </cell>
          <cell r="C596" t="str">
            <v>PJPELOGITIS</v>
          </cell>
          <cell r="D596">
            <v>40051</v>
          </cell>
        </row>
        <row r="597">
          <cell r="A597">
            <v>11751</v>
          </cell>
          <cell r="B597">
            <v>998</v>
          </cell>
          <cell r="C597" t="str">
            <v>AJBERUBE</v>
          </cell>
          <cell r="D597">
            <v>39975</v>
          </cell>
        </row>
        <row r="598">
          <cell r="A598">
            <v>11752</v>
          </cell>
          <cell r="B598">
            <v>131</v>
          </cell>
          <cell r="C598" t="str">
            <v>RLCRAWFORD</v>
          </cell>
          <cell r="D598">
            <v>40039</v>
          </cell>
        </row>
        <row r="599">
          <cell r="A599">
            <v>11753</v>
          </cell>
          <cell r="B599">
            <v>998</v>
          </cell>
          <cell r="C599" t="str">
            <v>JHCOOK</v>
          </cell>
          <cell r="D599">
            <v>40021</v>
          </cell>
        </row>
        <row r="600">
          <cell r="A600">
            <v>11754</v>
          </cell>
          <cell r="B600">
            <v>262</v>
          </cell>
          <cell r="C600" t="str">
            <v>GRORTIZ</v>
          </cell>
          <cell r="D600">
            <v>40052</v>
          </cell>
        </row>
        <row r="601">
          <cell r="A601">
            <v>11755</v>
          </cell>
          <cell r="B601">
            <v>260</v>
          </cell>
          <cell r="C601" t="str">
            <v>KRDORRIER</v>
          </cell>
          <cell r="D601">
            <v>40049</v>
          </cell>
        </row>
        <row r="602">
          <cell r="A602">
            <v>11756</v>
          </cell>
          <cell r="B602">
            <v>467</v>
          </cell>
          <cell r="C602" t="str">
            <v>MAVAVICH</v>
          </cell>
          <cell r="D602">
            <v>40050</v>
          </cell>
        </row>
        <row r="603">
          <cell r="A603">
            <v>11757</v>
          </cell>
          <cell r="B603">
            <v>710</v>
          </cell>
          <cell r="C603" t="str">
            <v>KLPAGE</v>
          </cell>
          <cell r="D603">
            <v>40051</v>
          </cell>
        </row>
        <row r="604">
          <cell r="A604">
            <v>11758</v>
          </cell>
          <cell r="B604">
            <v>711</v>
          </cell>
          <cell r="C604" t="str">
            <v>RXSTEPHENS</v>
          </cell>
          <cell r="D604">
            <v>40052</v>
          </cell>
        </row>
        <row r="605">
          <cell r="A605">
            <v>11759</v>
          </cell>
          <cell r="B605">
            <v>260</v>
          </cell>
          <cell r="C605" t="str">
            <v>JCBOURQUIN</v>
          </cell>
          <cell r="D605">
            <v>40046</v>
          </cell>
        </row>
        <row r="606">
          <cell r="A606">
            <v>11760</v>
          </cell>
          <cell r="B606">
            <v>260</v>
          </cell>
          <cell r="C606" t="str">
            <v>GEDIRAIMONDO</v>
          </cell>
          <cell r="D606">
            <v>40049</v>
          </cell>
        </row>
        <row r="607">
          <cell r="A607">
            <v>11761</v>
          </cell>
          <cell r="B607">
            <v>493</v>
          </cell>
          <cell r="C607" t="str">
            <v>KMSHANAHAN</v>
          </cell>
          <cell r="D607">
            <v>40051</v>
          </cell>
        </row>
        <row r="608">
          <cell r="A608">
            <v>11762</v>
          </cell>
          <cell r="B608">
            <v>262</v>
          </cell>
          <cell r="C608" t="str">
            <v>CPMANDUJANO</v>
          </cell>
          <cell r="D608">
            <v>40050</v>
          </cell>
        </row>
        <row r="609">
          <cell r="A609">
            <v>11763</v>
          </cell>
          <cell r="B609">
            <v>262</v>
          </cell>
          <cell r="C609" t="str">
            <v>SLSTIFFLER</v>
          </cell>
          <cell r="D609">
            <v>40051</v>
          </cell>
        </row>
        <row r="610">
          <cell r="A610">
            <v>11764</v>
          </cell>
          <cell r="B610">
            <v>467</v>
          </cell>
          <cell r="C610" t="str">
            <v>RACURETON</v>
          </cell>
          <cell r="D610">
            <v>40051</v>
          </cell>
        </row>
        <row r="611">
          <cell r="A611">
            <v>11765</v>
          </cell>
          <cell r="B611">
            <v>999</v>
          </cell>
          <cell r="D611">
            <v>39917</v>
          </cell>
        </row>
        <row r="612">
          <cell r="A612">
            <v>11766</v>
          </cell>
          <cell r="B612">
            <v>467</v>
          </cell>
          <cell r="C612" t="str">
            <v>CESULLIVAN</v>
          </cell>
          <cell r="D612">
            <v>40051</v>
          </cell>
        </row>
        <row r="613">
          <cell r="A613">
            <v>11767</v>
          </cell>
          <cell r="B613">
            <v>467</v>
          </cell>
          <cell r="C613" t="str">
            <v>WCWILSON</v>
          </cell>
          <cell r="D613">
            <v>40051</v>
          </cell>
        </row>
        <row r="614">
          <cell r="A614">
            <v>11768</v>
          </cell>
          <cell r="B614">
            <v>262</v>
          </cell>
          <cell r="C614" t="str">
            <v>AXAMADOR</v>
          </cell>
          <cell r="D614">
            <v>40050</v>
          </cell>
        </row>
        <row r="615">
          <cell r="A615">
            <v>11769</v>
          </cell>
          <cell r="B615">
            <v>260</v>
          </cell>
          <cell r="C615" t="str">
            <v>BXWILBRAHAM</v>
          </cell>
          <cell r="D615">
            <v>40052</v>
          </cell>
        </row>
        <row r="616">
          <cell r="A616">
            <v>11770</v>
          </cell>
          <cell r="B616">
            <v>103</v>
          </cell>
          <cell r="C616" t="str">
            <v>KRPLACKE</v>
          </cell>
          <cell r="D616">
            <v>40051</v>
          </cell>
        </row>
        <row r="617">
          <cell r="A617">
            <v>11771</v>
          </cell>
          <cell r="B617">
            <v>103</v>
          </cell>
          <cell r="C617" t="str">
            <v>JLMARTINEZ</v>
          </cell>
          <cell r="D617">
            <v>40051</v>
          </cell>
        </row>
        <row r="618">
          <cell r="A618">
            <v>11772</v>
          </cell>
          <cell r="B618">
            <v>475</v>
          </cell>
          <cell r="C618" t="str">
            <v>EATORRES</v>
          </cell>
          <cell r="D618">
            <v>40050</v>
          </cell>
        </row>
        <row r="619">
          <cell r="A619">
            <v>11785</v>
          </cell>
          <cell r="B619">
            <v>251</v>
          </cell>
          <cell r="C619" t="str">
            <v>MGMOORE</v>
          </cell>
          <cell r="D619">
            <v>40052</v>
          </cell>
        </row>
        <row r="620">
          <cell r="A620">
            <v>11786</v>
          </cell>
          <cell r="B620">
            <v>251</v>
          </cell>
          <cell r="C620" t="str">
            <v>SHDAVIS</v>
          </cell>
          <cell r="D620">
            <v>40052</v>
          </cell>
        </row>
        <row r="621">
          <cell r="A621">
            <v>11788</v>
          </cell>
          <cell r="B621">
            <v>222</v>
          </cell>
          <cell r="C621" t="str">
            <v>GLBANDT</v>
          </cell>
          <cell r="D621">
            <v>40051</v>
          </cell>
        </row>
        <row r="622">
          <cell r="A622">
            <v>11790</v>
          </cell>
          <cell r="B622">
            <v>711</v>
          </cell>
          <cell r="C622" t="str">
            <v>LAGOLDSBERRY</v>
          </cell>
          <cell r="D622">
            <v>40051</v>
          </cell>
        </row>
        <row r="623">
          <cell r="A623">
            <v>11791</v>
          </cell>
          <cell r="B623">
            <v>999</v>
          </cell>
          <cell r="C623" t="str">
            <v>CLBENTON</v>
          </cell>
          <cell r="D623">
            <v>39981</v>
          </cell>
        </row>
        <row r="624">
          <cell r="A624">
            <v>11792</v>
          </cell>
          <cell r="B624">
            <v>170</v>
          </cell>
          <cell r="C624" t="str">
            <v>DNZAPATA</v>
          </cell>
          <cell r="D624">
            <v>40046</v>
          </cell>
        </row>
        <row r="625">
          <cell r="A625">
            <v>11793</v>
          </cell>
          <cell r="B625">
            <v>108</v>
          </cell>
          <cell r="C625" t="str">
            <v>BLBESSIRE</v>
          </cell>
          <cell r="D625">
            <v>40051</v>
          </cell>
        </row>
        <row r="626">
          <cell r="A626">
            <v>11795</v>
          </cell>
          <cell r="B626">
            <v>711</v>
          </cell>
          <cell r="C626" t="str">
            <v>RXSALAZAR</v>
          </cell>
          <cell r="D626">
            <v>40049</v>
          </cell>
        </row>
        <row r="627">
          <cell r="A627">
            <v>11796</v>
          </cell>
          <cell r="B627">
            <v>998</v>
          </cell>
          <cell r="C627" t="str">
            <v>AJBERUBE</v>
          </cell>
          <cell r="D627">
            <v>40049</v>
          </cell>
        </row>
        <row r="628">
          <cell r="A628">
            <v>11797</v>
          </cell>
          <cell r="B628">
            <v>422</v>
          </cell>
          <cell r="C628" t="str">
            <v>SXGILANI</v>
          </cell>
          <cell r="D628">
            <v>40051</v>
          </cell>
        </row>
        <row r="629">
          <cell r="A629">
            <v>11798</v>
          </cell>
          <cell r="B629">
            <v>430</v>
          </cell>
          <cell r="C629" t="str">
            <v>LMMALDONADO</v>
          </cell>
          <cell r="D629">
            <v>39884</v>
          </cell>
        </row>
        <row r="630">
          <cell r="A630">
            <v>11799</v>
          </cell>
          <cell r="B630">
            <v>711</v>
          </cell>
          <cell r="C630" t="str">
            <v>MNVEGA</v>
          </cell>
          <cell r="D630">
            <v>40049</v>
          </cell>
        </row>
        <row r="631">
          <cell r="A631">
            <v>11800</v>
          </cell>
          <cell r="B631">
            <v>422</v>
          </cell>
          <cell r="C631" t="str">
            <v>HMLEBAVITZ</v>
          </cell>
          <cell r="D631">
            <v>40028</v>
          </cell>
        </row>
        <row r="632">
          <cell r="A632">
            <v>11801</v>
          </cell>
          <cell r="B632">
            <v>467</v>
          </cell>
          <cell r="C632" t="str">
            <v>WCCHAMRAD</v>
          </cell>
          <cell r="D632">
            <v>40039</v>
          </cell>
        </row>
        <row r="633">
          <cell r="A633">
            <v>11802</v>
          </cell>
          <cell r="B633">
            <v>262</v>
          </cell>
          <cell r="C633" t="str">
            <v>MXGUERRERO</v>
          </cell>
          <cell r="D633">
            <v>40042</v>
          </cell>
        </row>
        <row r="634">
          <cell r="A634">
            <v>11804</v>
          </cell>
          <cell r="B634">
            <v>998</v>
          </cell>
          <cell r="C634" t="str">
            <v>JHCOOK</v>
          </cell>
          <cell r="D634">
            <v>40031</v>
          </cell>
        </row>
        <row r="635">
          <cell r="A635">
            <v>11805</v>
          </cell>
          <cell r="B635">
            <v>262</v>
          </cell>
          <cell r="C635" t="str">
            <v>SEEDWARDS</v>
          </cell>
          <cell r="D635">
            <v>40046</v>
          </cell>
        </row>
        <row r="636">
          <cell r="A636">
            <v>11806</v>
          </cell>
          <cell r="B636">
            <v>711</v>
          </cell>
          <cell r="C636" t="str">
            <v>CDATKINS</v>
          </cell>
          <cell r="D636">
            <v>40051</v>
          </cell>
        </row>
        <row r="637">
          <cell r="A637">
            <v>11807</v>
          </cell>
          <cell r="B637">
            <v>476</v>
          </cell>
          <cell r="C637" t="str">
            <v>SSSTALLINGS</v>
          </cell>
          <cell r="D637">
            <v>40051</v>
          </cell>
        </row>
        <row r="638">
          <cell r="A638">
            <v>11808</v>
          </cell>
          <cell r="B638">
            <v>432</v>
          </cell>
          <cell r="C638" t="str">
            <v>IMSHOWS</v>
          </cell>
          <cell r="D638">
            <v>39930</v>
          </cell>
        </row>
        <row r="639">
          <cell r="A639">
            <v>11809</v>
          </cell>
          <cell r="B639">
            <v>711</v>
          </cell>
          <cell r="C639" t="str">
            <v>JXMENDEZ</v>
          </cell>
          <cell r="D639">
            <v>40050</v>
          </cell>
        </row>
        <row r="640">
          <cell r="A640">
            <v>11810</v>
          </cell>
          <cell r="B640">
            <v>181</v>
          </cell>
          <cell r="C640" t="str">
            <v>ICVANOVER</v>
          </cell>
          <cell r="D640">
            <v>40051</v>
          </cell>
        </row>
        <row r="641">
          <cell r="A641">
            <v>11811</v>
          </cell>
          <cell r="B641">
            <v>999</v>
          </cell>
          <cell r="C641" t="str">
            <v>BEWILKENFELD</v>
          </cell>
          <cell r="D641">
            <v>40051</v>
          </cell>
        </row>
        <row r="642">
          <cell r="A642">
            <v>11812</v>
          </cell>
          <cell r="B642">
            <v>711</v>
          </cell>
          <cell r="C642" t="str">
            <v>MSADAMS</v>
          </cell>
          <cell r="D642">
            <v>40051</v>
          </cell>
        </row>
        <row r="643">
          <cell r="A643">
            <v>11813</v>
          </cell>
          <cell r="B643">
            <v>475</v>
          </cell>
          <cell r="C643" t="str">
            <v>GCKENNON</v>
          </cell>
          <cell r="D643">
            <v>40052</v>
          </cell>
        </row>
        <row r="644">
          <cell r="A644">
            <v>11814</v>
          </cell>
          <cell r="B644">
            <v>222</v>
          </cell>
          <cell r="C644" t="str">
            <v>MDSPOSATO</v>
          </cell>
          <cell r="D644">
            <v>40052</v>
          </cell>
        </row>
        <row r="645">
          <cell r="A645">
            <v>11815</v>
          </cell>
          <cell r="B645">
            <v>711</v>
          </cell>
          <cell r="C645" t="str">
            <v>EMOJEDA</v>
          </cell>
          <cell r="D645">
            <v>40035</v>
          </cell>
        </row>
        <row r="646">
          <cell r="A646">
            <v>11816</v>
          </cell>
          <cell r="B646">
            <v>112</v>
          </cell>
          <cell r="C646" t="str">
            <v>CRBALTHROP</v>
          </cell>
          <cell r="D646">
            <v>40052</v>
          </cell>
        </row>
        <row r="647">
          <cell r="A647">
            <v>11825</v>
          </cell>
          <cell r="B647">
            <v>170</v>
          </cell>
          <cell r="C647" t="str">
            <v>DNZAPATA</v>
          </cell>
          <cell r="D647">
            <v>40051</v>
          </cell>
        </row>
        <row r="648">
          <cell r="A648">
            <v>11827</v>
          </cell>
          <cell r="B648">
            <v>414</v>
          </cell>
          <cell r="C648" t="str">
            <v>CFCLEMONS</v>
          </cell>
          <cell r="D648">
            <v>40050</v>
          </cell>
        </row>
        <row r="649">
          <cell r="A649">
            <v>11829</v>
          </cell>
          <cell r="B649">
            <v>998</v>
          </cell>
          <cell r="C649" t="str">
            <v>JHCOOK</v>
          </cell>
          <cell r="D649">
            <v>40037</v>
          </cell>
        </row>
        <row r="650">
          <cell r="A650">
            <v>11830</v>
          </cell>
          <cell r="B650">
            <v>251</v>
          </cell>
          <cell r="C650" t="str">
            <v>LRJERRELLS</v>
          </cell>
          <cell r="D650">
            <v>40051</v>
          </cell>
        </row>
        <row r="651">
          <cell r="A651">
            <v>11831</v>
          </cell>
          <cell r="B651">
            <v>251</v>
          </cell>
          <cell r="C651" t="str">
            <v>LRJERRELLS</v>
          </cell>
          <cell r="D651">
            <v>40051</v>
          </cell>
        </row>
        <row r="652">
          <cell r="A652">
            <v>11832</v>
          </cell>
          <cell r="B652">
            <v>251</v>
          </cell>
          <cell r="C652" t="str">
            <v>BCZUNIGA</v>
          </cell>
          <cell r="D652">
            <v>40051</v>
          </cell>
        </row>
        <row r="653">
          <cell r="A653">
            <v>11833</v>
          </cell>
          <cell r="B653">
            <v>998</v>
          </cell>
          <cell r="C653" t="str">
            <v>JHCOOK</v>
          </cell>
          <cell r="D653">
            <v>40045</v>
          </cell>
        </row>
        <row r="654">
          <cell r="A654">
            <v>11834</v>
          </cell>
          <cell r="B654">
            <v>998</v>
          </cell>
          <cell r="C654" t="str">
            <v>JHCOOK</v>
          </cell>
          <cell r="D654">
            <v>40050</v>
          </cell>
        </row>
        <row r="655">
          <cell r="A655">
            <v>11835</v>
          </cell>
          <cell r="B655">
            <v>998</v>
          </cell>
          <cell r="C655" t="str">
            <v>JHCOOK</v>
          </cell>
          <cell r="D655">
            <v>40051</v>
          </cell>
        </row>
        <row r="656">
          <cell r="A656">
            <v>11836</v>
          </cell>
          <cell r="B656">
            <v>998</v>
          </cell>
          <cell r="C656" t="str">
            <v>JHCOOK</v>
          </cell>
          <cell r="D656">
            <v>40051</v>
          </cell>
        </row>
        <row r="657">
          <cell r="A657">
            <v>11837</v>
          </cell>
          <cell r="B657">
            <v>998</v>
          </cell>
          <cell r="C657" t="str">
            <v>JHCOOK</v>
          </cell>
          <cell r="D657">
            <v>40051</v>
          </cell>
        </row>
        <row r="658">
          <cell r="A658">
            <v>11838</v>
          </cell>
          <cell r="B658">
            <v>998</v>
          </cell>
          <cell r="C658" t="str">
            <v>JHCOOK</v>
          </cell>
          <cell r="D658">
            <v>40051</v>
          </cell>
        </row>
        <row r="659">
          <cell r="A659">
            <v>11839</v>
          </cell>
          <cell r="B659">
            <v>998</v>
          </cell>
          <cell r="C659" t="str">
            <v>JHCOOK</v>
          </cell>
          <cell r="D659">
            <v>40052</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exp annual report summary"/>
      <sheetName val="2019 Exp annual report detail"/>
      <sheetName val="2019-2017 exp annual report"/>
      <sheetName val="2018 - 2017 exp annual report"/>
      <sheetName val="2018-2017 exp detail"/>
    </sheetNames>
    <sheetDataSet>
      <sheetData sheetId="0"/>
      <sheetData sheetId="1">
        <row r="65">
          <cell r="C65">
            <v>33740048.720000006</v>
          </cell>
        </row>
        <row r="96">
          <cell r="C96">
            <v>12838173.040000001</v>
          </cell>
        </row>
        <row r="120">
          <cell r="C120">
            <v>24783956.960000005</v>
          </cell>
        </row>
        <row r="137">
          <cell r="C137">
            <v>5215554.46</v>
          </cell>
        </row>
        <row r="176">
          <cell r="C176">
            <v>6512256.7400000012</v>
          </cell>
        </row>
        <row r="196">
          <cell r="C196">
            <v>3227685.7300000004</v>
          </cell>
        </row>
        <row r="218">
          <cell r="C218">
            <v>10942611.08</v>
          </cell>
        </row>
        <row r="231">
          <cell r="C231">
            <v>1177080.05</v>
          </cell>
        </row>
        <row r="233">
          <cell r="C233">
            <v>98437366.779999986</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WPBI"/>
      <sheetName val="Diane's email"/>
      <sheetName val="FY2020audit adj 3rd draft"/>
      <sheetName val="FY2020"/>
      <sheetName val="2020 revenue"/>
      <sheetName val="2020 captial proj id"/>
      <sheetName val=" 2020 exp by div-unit"/>
      <sheetName val="2020 prin &amp; int"/>
      <sheetName val="2020 capital outlay"/>
      <sheetName val="2020 Depreciation"/>
      <sheetName val="2020 chng compensated absences"/>
      <sheetName val="FY2020 audit adj 1st draft"/>
      <sheetName val="FY2019"/>
      <sheetName val="2019 revenue (2)"/>
      <sheetName val="2019 revenue"/>
      <sheetName val="2019 exp by div-unit"/>
      <sheetName val="Center Summary (3)"/>
      <sheetName val="2019 prin &amp; int"/>
      <sheetName val="2019 capital outly"/>
      <sheetName val="2019 depreciation"/>
      <sheetName val="2019 cap impr fund 005"/>
      <sheetName val="2019 chng compensated absences"/>
      <sheetName val="FY2018"/>
      <sheetName val="exp chng Adult 2018 - 2017"/>
      <sheetName val="Oak Springs $2.975"/>
      <sheetName val="2018 Revenue"/>
      <sheetName val="2018 Exp div- start MIP CAM"/>
      <sheetName val="2018 Depreciation"/>
      <sheetName val="2018 prog ind split"/>
      <sheetName val="2018 prin &amp; int"/>
      <sheetName val="2018 chng compensated absences"/>
      <sheetName val="fy2018 fUND 005"/>
      <sheetName val="FY2017"/>
      <sheetName val="2017 Revenue"/>
      <sheetName val="2017 EXP DIV -start MIP CAM"/>
      <sheetName val="2017 Depreciation"/>
      <sheetName val="2017 prin &amp; interest "/>
      <sheetName val="Fund 005"/>
      <sheetName val="2017 prog ind split-repIII"/>
      <sheetName val="FY2016"/>
      <sheetName val="2016 revenue"/>
      <sheetName val="div alloc 2016"/>
      <sheetName val="FY16 alloc maint wrkorder"/>
      <sheetName val="Center Summary (2)"/>
      <sheetName val="FY2015-Revised (2)"/>
      <sheetName val="FY2015-Revised"/>
      <sheetName val="capital outlay adj"/>
      <sheetName val="FY2015"/>
      <sheetName val="FY2015 Revenue"/>
      <sheetName val="Center Summary"/>
      <sheetName val="187-293-301 split"/>
      <sheetName val="189 Split"/>
      <sheetName val="FY2015 Div alloc"/>
      <sheetName val="FY2014"/>
      <sheetName val="FY2014 Revenue"/>
      <sheetName val="FY2014 Div alloc"/>
      <sheetName val="FY2013"/>
      <sheetName val="FY2013 Revenue"/>
      <sheetName val="FY2012"/>
      <sheetName val="FY2012 Revenue"/>
      <sheetName val="FY2011"/>
      <sheetName val="FY2011 Revenue"/>
      <sheetName val="2011-prog ind alloc"/>
      <sheetName val="FY2010"/>
      <sheetName val="FY2010 Revenue"/>
      <sheetName val="FY2009"/>
      <sheetName val=" FY2009 Revenue"/>
      <sheetName val="FY2008-Audtiors Revised"/>
      <sheetName val="FY2008-revised 1-12-09 (2)"/>
      <sheetName val="FY2008"/>
      <sheetName val="FY2008 revenue"/>
      <sheetName val="FY2007"/>
      <sheetName val="2007 revenue"/>
      <sheetName val="FY2006"/>
      <sheetName val="2006 revenue"/>
      <sheetName val="FY2005"/>
    </sheetNames>
    <sheetDataSet>
      <sheetData sheetId="0"/>
      <sheetData sheetId="1"/>
      <sheetData sheetId="2"/>
      <sheetData sheetId="3"/>
      <sheetData sheetId="4">
        <row r="139">
          <cell r="L139">
            <v>4801590.7</v>
          </cell>
          <cell r="M139">
            <v>76001850.450000003</v>
          </cell>
        </row>
        <row r="242">
          <cell r="L242">
            <v>2526783.5</v>
          </cell>
          <cell r="M242">
            <v>10160859.130000001</v>
          </cell>
        </row>
        <row r="271">
          <cell r="L271">
            <v>476197.73</v>
          </cell>
          <cell r="M271">
            <v>991491</v>
          </cell>
        </row>
        <row r="328">
          <cell r="L328">
            <v>3696780.91</v>
          </cell>
          <cell r="M328">
            <v>3958509.18</v>
          </cell>
        </row>
        <row r="407">
          <cell r="L407">
            <v>2391192.06</v>
          </cell>
          <cell r="M407">
            <v>3665674.08</v>
          </cell>
        </row>
        <row r="421">
          <cell r="N421">
            <v>228749.74</v>
          </cell>
          <cell r="O421">
            <v>1202504.1200000001</v>
          </cell>
        </row>
      </sheetData>
      <sheetData sheetId="5"/>
      <sheetData sheetId="6">
        <row r="5">
          <cell r="D5">
            <v>64779468.270000003</v>
          </cell>
          <cell r="E5">
            <v>10760719.050000001</v>
          </cell>
          <cell r="F5">
            <v>6738584.0499999998</v>
          </cell>
          <cell r="G5">
            <v>5269260.46</v>
          </cell>
          <cell r="H5">
            <v>1414234.24</v>
          </cell>
          <cell r="I5">
            <v>10748517.26</v>
          </cell>
          <cell r="J5">
            <v>7050625.6799999997</v>
          </cell>
        </row>
        <row r="244">
          <cell r="C244">
            <v>-106761409.01000001</v>
          </cell>
        </row>
      </sheetData>
      <sheetData sheetId="7">
        <row r="6">
          <cell r="C6">
            <v>98949.99</v>
          </cell>
        </row>
        <row r="10">
          <cell r="C10">
            <v>22871.91</v>
          </cell>
        </row>
        <row r="15">
          <cell r="C15">
            <v>73</v>
          </cell>
        </row>
        <row r="18">
          <cell r="C18">
            <v>-121894.9</v>
          </cell>
        </row>
        <row r="22">
          <cell r="C22">
            <v>2243.6799999999998</v>
          </cell>
        </row>
      </sheetData>
      <sheetData sheetId="8">
        <row r="20">
          <cell r="D20">
            <v>213947.57</v>
          </cell>
          <cell r="E20">
            <v>9280.31</v>
          </cell>
          <cell r="F20">
            <v>5811.52</v>
          </cell>
          <cell r="G20">
            <v>4544.34</v>
          </cell>
          <cell r="H20">
            <v>1219.67</v>
          </cell>
          <cell r="J20">
            <v>6951675.6900000004</v>
          </cell>
          <cell r="K20">
            <v>7186479.0999999996</v>
          </cell>
        </row>
      </sheetData>
      <sheetData sheetId="9">
        <row r="61">
          <cell r="I61">
            <v>1607953.75</v>
          </cell>
        </row>
        <row r="71">
          <cell r="I71">
            <v>63638.96</v>
          </cell>
        </row>
        <row r="80">
          <cell r="I80">
            <v>151637.85</v>
          </cell>
        </row>
        <row r="99">
          <cell r="I99">
            <v>210784.95</v>
          </cell>
        </row>
        <row r="100">
          <cell r="I100">
            <v>23190.44</v>
          </cell>
        </row>
        <row r="127">
          <cell r="I127">
            <v>214767.7</v>
          </cell>
        </row>
        <row r="134">
          <cell r="I134">
            <v>33713.919999999998</v>
          </cell>
        </row>
        <row r="141">
          <cell r="K141">
            <v>123046.88</v>
          </cell>
          <cell r="L141">
            <v>20439.66</v>
          </cell>
          <cell r="M141">
            <v>12799.84</v>
          </cell>
          <cell r="N141">
            <v>10008.77</v>
          </cell>
          <cell r="O141">
            <v>2686.3</v>
          </cell>
        </row>
        <row r="151">
          <cell r="I151">
            <v>147239.75</v>
          </cell>
        </row>
        <row r="152">
          <cell r="I152">
            <v>2621908.7599999998</v>
          </cell>
        </row>
      </sheetData>
      <sheetData sheetId="10">
        <row r="17">
          <cell r="M17">
            <v>339007.25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3"/>
  <sheetViews>
    <sheetView tabSelected="1" topLeftCell="A2" workbookViewId="0">
      <selection activeCell="I34" sqref="I34"/>
    </sheetView>
  </sheetViews>
  <sheetFormatPr defaultRowHeight="12" x14ac:dyDescent="0.2"/>
  <cols>
    <col min="1" max="1" width="42.6640625" style="1" bestFit="1" customWidth="1"/>
    <col min="2" max="2" width="15.1640625" style="15" bestFit="1" customWidth="1"/>
    <col min="3" max="5" width="9.33203125" style="1"/>
    <col min="6" max="6" width="24.33203125" style="1" bestFit="1" customWidth="1"/>
    <col min="7" max="7" width="24" style="1" bestFit="1" customWidth="1"/>
    <col min="8" max="8" width="24.6640625" style="1" customWidth="1"/>
    <col min="9" max="9" width="33.5" style="1" customWidth="1"/>
    <col min="10" max="10" width="22.83203125" style="1" bestFit="1" customWidth="1"/>
    <col min="11" max="11" width="18.6640625" style="1" customWidth="1"/>
    <col min="12" max="16384" width="9.33203125" style="1"/>
  </cols>
  <sheetData>
    <row r="3" spans="1:9" x14ac:dyDescent="0.2">
      <c r="A3" s="68" t="s">
        <v>511</v>
      </c>
      <c r="G3" s="212" t="s">
        <v>1235</v>
      </c>
      <c r="H3" s="212" t="s">
        <v>1236</v>
      </c>
      <c r="I3" s="212" t="s">
        <v>1110</v>
      </c>
    </row>
    <row r="4" spans="1:9" x14ac:dyDescent="0.2">
      <c r="F4" s="1" t="s">
        <v>1228</v>
      </c>
      <c r="G4" s="213">
        <v>47724731</v>
      </c>
      <c r="H4" s="213">
        <v>950965</v>
      </c>
      <c r="I4" s="213">
        <v>48675696</v>
      </c>
    </row>
    <row r="5" spans="1:9" x14ac:dyDescent="0.2">
      <c r="A5" s="1" t="s">
        <v>512</v>
      </c>
      <c r="B5" s="15">
        <v>22286411</v>
      </c>
      <c r="F5" s="1" t="s">
        <v>1229</v>
      </c>
      <c r="G5" s="213">
        <v>40468607</v>
      </c>
      <c r="H5" s="213">
        <v>4335985</v>
      </c>
      <c r="I5" s="213">
        <v>44804592</v>
      </c>
    </row>
    <row r="6" spans="1:9" x14ac:dyDescent="0.2">
      <c r="F6" s="1" t="s">
        <v>1230</v>
      </c>
      <c r="G6" s="213">
        <v>88193338</v>
      </c>
      <c r="H6" s="213">
        <v>5286950</v>
      </c>
      <c r="I6" s="213">
        <v>93480288</v>
      </c>
    </row>
    <row r="7" spans="1:9" x14ac:dyDescent="0.2">
      <c r="A7" s="1" t="s">
        <v>513</v>
      </c>
      <c r="B7" s="15">
        <v>5961615</v>
      </c>
      <c r="G7" s="213"/>
      <c r="H7" s="213"/>
      <c r="I7" s="213"/>
    </row>
    <row r="8" spans="1:9" x14ac:dyDescent="0.2">
      <c r="F8" s="1" t="s">
        <v>1231</v>
      </c>
      <c r="G8" s="213">
        <v>8191002</v>
      </c>
      <c r="H8" s="213">
        <v>240409</v>
      </c>
      <c r="I8" s="213">
        <v>8431411</v>
      </c>
    </row>
    <row r="9" spans="1:9" x14ac:dyDescent="0.2">
      <c r="A9" s="1" t="s">
        <v>514</v>
      </c>
      <c r="B9" s="15">
        <v>35780392</v>
      </c>
      <c r="F9" s="1" t="s">
        <v>1232</v>
      </c>
      <c r="G9" s="213">
        <v>11625502</v>
      </c>
      <c r="H9" s="213">
        <v>0</v>
      </c>
      <c r="I9" s="213">
        <v>11625502</v>
      </c>
    </row>
    <row r="10" spans="1:9" x14ac:dyDescent="0.2">
      <c r="F10" s="1" t="s">
        <v>1233</v>
      </c>
      <c r="G10" s="213">
        <v>19816504</v>
      </c>
      <c r="H10" s="213">
        <v>240409</v>
      </c>
      <c r="I10" s="213">
        <v>20056913</v>
      </c>
    </row>
    <row r="11" spans="1:9" x14ac:dyDescent="0.2">
      <c r="A11" s="1" t="s">
        <v>515</v>
      </c>
      <c r="B11" s="15">
        <f>36980737-22286411</f>
        <v>14694326</v>
      </c>
      <c r="G11" s="213"/>
      <c r="H11" s="213"/>
      <c r="I11" s="213"/>
    </row>
    <row r="12" spans="1:9" x14ac:dyDescent="0.2">
      <c r="F12" s="1" t="s">
        <v>1234</v>
      </c>
      <c r="G12" s="213">
        <v>68376834</v>
      </c>
      <c r="H12" s="213">
        <v>5046541</v>
      </c>
      <c r="I12" s="213">
        <v>73423375</v>
      </c>
    </row>
    <row r="13" spans="1:9" x14ac:dyDescent="0.2">
      <c r="A13" s="1" t="s">
        <v>516</v>
      </c>
      <c r="B13" s="15">
        <f>685258+4833597+228750</f>
        <v>5747605</v>
      </c>
      <c r="G13" s="214"/>
      <c r="H13" s="214"/>
      <c r="I13" s="214"/>
    </row>
    <row r="15" spans="1:9" x14ac:dyDescent="0.2">
      <c r="A15" s="1" t="s">
        <v>517</v>
      </c>
      <c r="B15" s="15">
        <v>8744901</v>
      </c>
    </row>
    <row r="17" spans="1:11" x14ac:dyDescent="0.2">
      <c r="A17" s="1" t="s">
        <v>547</v>
      </c>
      <c r="B17" s="15">
        <v>6324017</v>
      </c>
      <c r="G17" s="212" t="s">
        <v>1237</v>
      </c>
      <c r="H17" s="212" t="s">
        <v>1238</v>
      </c>
      <c r="I17" s="212" t="s">
        <v>1239</v>
      </c>
      <c r="J17" s="212" t="s">
        <v>1240</v>
      </c>
      <c r="K17" s="212" t="s">
        <v>1110</v>
      </c>
    </row>
    <row r="18" spans="1:11" x14ac:dyDescent="0.2">
      <c r="F18" s="1" t="s">
        <v>1241</v>
      </c>
      <c r="G18" s="213">
        <v>74371808</v>
      </c>
      <c r="H18" s="213">
        <v>4801591</v>
      </c>
      <c r="I18" s="213">
        <v>76001850</v>
      </c>
      <c r="J18" s="213">
        <v>6431633</v>
      </c>
      <c r="K18" s="213">
        <f>J18</f>
        <v>6431633</v>
      </c>
    </row>
    <row r="19" spans="1:11" x14ac:dyDescent="0.2">
      <c r="A19" s="1" t="s">
        <v>548</v>
      </c>
      <c r="B19" s="15">
        <v>10562916</v>
      </c>
      <c r="F19" s="1" t="s">
        <v>1242</v>
      </c>
      <c r="G19" s="213">
        <v>12318156</v>
      </c>
      <c r="H19" s="213">
        <v>2526784</v>
      </c>
      <c r="I19" s="213">
        <v>10160859</v>
      </c>
      <c r="J19" s="213">
        <v>369487</v>
      </c>
      <c r="K19" s="213">
        <f t="shared" ref="K19:K23" si="0">J19</f>
        <v>369487</v>
      </c>
    </row>
    <row r="20" spans="1:11" x14ac:dyDescent="0.2">
      <c r="F20" s="1" t="s">
        <v>1035</v>
      </c>
      <c r="G20" s="213">
        <v>7801011</v>
      </c>
      <c r="H20" s="213">
        <v>3996781</v>
      </c>
      <c r="I20" s="213">
        <v>3658509</v>
      </c>
      <c r="J20" s="213">
        <v>-145721</v>
      </c>
      <c r="K20" s="213">
        <f t="shared" si="0"/>
        <v>-145721</v>
      </c>
    </row>
    <row r="21" spans="1:11" ht="12.75" thickBot="1" x14ac:dyDescent="0.25">
      <c r="B21" s="64">
        <f>SUM(B3:B19)</f>
        <v>110102183</v>
      </c>
      <c r="F21" s="1" t="s">
        <v>1243</v>
      </c>
      <c r="G21" s="213">
        <v>6078242</v>
      </c>
      <c r="H21" s="213">
        <v>2391192</v>
      </c>
      <c r="I21" s="213">
        <v>3665674</v>
      </c>
      <c r="J21" s="213">
        <v>-21376</v>
      </c>
      <c r="K21" s="213">
        <f t="shared" si="0"/>
        <v>-21376</v>
      </c>
    </row>
    <row r="22" spans="1:11" ht="12.75" thickTop="1" x14ac:dyDescent="0.2">
      <c r="F22" s="1" t="s">
        <v>740</v>
      </c>
      <c r="G22" s="213">
        <v>1614172</v>
      </c>
      <c r="H22" s="213">
        <v>476198</v>
      </c>
      <c r="I22" s="213">
        <v>991491</v>
      </c>
      <c r="J22" s="213">
        <v>-146483</v>
      </c>
      <c r="K22" s="213">
        <f t="shared" si="0"/>
        <v>-146483</v>
      </c>
    </row>
    <row r="23" spans="1:11" x14ac:dyDescent="0.2">
      <c r="F23" s="1" t="s">
        <v>1244</v>
      </c>
      <c r="G23" s="213">
        <v>121895</v>
      </c>
      <c r="H23" s="213"/>
      <c r="I23" s="213"/>
      <c r="J23" s="213">
        <v>-121895</v>
      </c>
      <c r="K23" s="213">
        <f t="shared" si="0"/>
        <v>-121895</v>
      </c>
    </row>
    <row r="24" spans="1:11" x14ac:dyDescent="0.2">
      <c r="A24" s="68" t="s">
        <v>1225</v>
      </c>
      <c r="F24" s="1" t="s">
        <v>1245</v>
      </c>
      <c r="G24" s="213">
        <f>SUM(G18:G23)</f>
        <v>102305284</v>
      </c>
      <c r="H24" s="213">
        <f t="shared" ref="H24:K24" si="1">SUM(H18:H23)</f>
        <v>14192546</v>
      </c>
      <c r="I24" s="213">
        <f t="shared" si="1"/>
        <v>94478383</v>
      </c>
      <c r="J24" s="213">
        <f t="shared" si="1"/>
        <v>6365645</v>
      </c>
      <c r="K24" s="213">
        <f t="shared" si="1"/>
        <v>6365645</v>
      </c>
    </row>
    <row r="25" spans="1:11" x14ac:dyDescent="0.2">
      <c r="G25" s="213"/>
      <c r="H25" s="213"/>
      <c r="I25" s="213"/>
      <c r="J25" s="213"/>
      <c r="K25" s="213"/>
    </row>
    <row r="26" spans="1:11" x14ac:dyDescent="0.2">
      <c r="A26" s="63" t="s">
        <v>1011</v>
      </c>
      <c r="B26" s="15">
        <f>+'2019 &amp; 2020 exp summary'!Q5</f>
        <v>35587445</v>
      </c>
      <c r="F26" s="1" t="s">
        <v>1248</v>
      </c>
      <c r="G26" s="213">
        <v>1080942</v>
      </c>
      <c r="H26" s="213">
        <v>879863</v>
      </c>
      <c r="I26" s="213">
        <v>186820</v>
      </c>
      <c r="J26" s="213">
        <v>-14259</v>
      </c>
      <c r="K26" s="213">
        <f>J26</f>
        <v>-14259</v>
      </c>
    </row>
    <row r="27" spans="1:11" x14ac:dyDescent="0.2">
      <c r="A27" s="63"/>
      <c r="F27" s="1" t="s">
        <v>1246</v>
      </c>
      <c r="G27" s="213">
        <v>1080942</v>
      </c>
      <c r="H27" s="213">
        <v>879863</v>
      </c>
      <c r="I27" s="213">
        <v>186820</v>
      </c>
      <c r="J27" s="213">
        <v>-14259</v>
      </c>
      <c r="K27" s="213">
        <v>-14259</v>
      </c>
    </row>
    <row r="28" spans="1:11" x14ac:dyDescent="0.2">
      <c r="A28" s="63" t="s">
        <v>1027</v>
      </c>
      <c r="B28" s="15">
        <f>+'2019 &amp; 2020 exp summary'!Q6</f>
        <v>11200520.800000001</v>
      </c>
      <c r="F28" s="1" t="s">
        <v>1247</v>
      </c>
      <c r="G28" s="213"/>
      <c r="H28" s="213"/>
      <c r="I28" s="213"/>
      <c r="J28" s="213"/>
      <c r="K28" s="213"/>
    </row>
    <row r="29" spans="1:11" x14ac:dyDescent="0.2">
      <c r="A29" s="63"/>
      <c r="G29" s="213"/>
      <c r="H29" s="213"/>
      <c r="I29" s="213"/>
      <c r="J29" s="213"/>
      <c r="K29" s="213"/>
    </row>
    <row r="30" spans="1:11" x14ac:dyDescent="0.2">
      <c r="A30" s="63" t="s">
        <v>1033</v>
      </c>
      <c r="B30" s="15">
        <f>+'2019 &amp; 2020 exp summary'!Q7</f>
        <v>27312165.940000001</v>
      </c>
      <c r="G30" s="213" t="s">
        <v>1249</v>
      </c>
      <c r="H30" s="213"/>
      <c r="I30" s="213">
        <v>228750</v>
      </c>
      <c r="J30" s="213">
        <v>23366</v>
      </c>
      <c r="K30" s="213">
        <v>252116</v>
      </c>
    </row>
    <row r="31" spans="1:11" x14ac:dyDescent="0.2">
      <c r="A31" s="63"/>
      <c r="G31" s="213" t="s">
        <v>1250</v>
      </c>
      <c r="H31" s="213"/>
      <c r="I31" s="213">
        <v>1202504</v>
      </c>
      <c r="J31" s="213">
        <v>0</v>
      </c>
      <c r="K31" s="213">
        <v>1202504</v>
      </c>
    </row>
    <row r="32" spans="1:11" x14ac:dyDescent="0.2">
      <c r="A32" s="63" t="s">
        <v>1034</v>
      </c>
      <c r="B32" s="15">
        <f>+'2019 &amp; 2020 exp summary'!Q8</f>
        <v>5007016.57</v>
      </c>
      <c r="G32" s="213" t="s">
        <v>1251</v>
      </c>
      <c r="H32" s="213"/>
      <c r="I32" s="213">
        <f>I31+I30</f>
        <v>1431254</v>
      </c>
      <c r="J32" s="213">
        <f t="shared" ref="J32:K32" si="2">J31+J30</f>
        <v>23366</v>
      </c>
      <c r="K32" s="213">
        <f t="shared" si="2"/>
        <v>1454620</v>
      </c>
    </row>
    <row r="33" spans="1:11" x14ac:dyDescent="0.2">
      <c r="A33" s="63"/>
      <c r="G33" s="213" t="s">
        <v>1252</v>
      </c>
      <c r="H33" s="213"/>
      <c r="I33" s="213">
        <f>I32+J24</f>
        <v>7796899</v>
      </c>
      <c r="J33" s="213">
        <f>J32+J27</f>
        <v>9107</v>
      </c>
      <c r="K33" s="213">
        <f>K32+K24+K27</f>
        <v>7806006</v>
      </c>
    </row>
    <row r="34" spans="1:11" x14ac:dyDescent="0.2">
      <c r="A34" s="63" t="s">
        <v>1035</v>
      </c>
      <c r="B34" s="15">
        <f>+'2019 &amp; 2020 exp summary'!Q9</f>
        <v>6276169.3599999994</v>
      </c>
      <c r="G34" s="213" t="s">
        <v>1253</v>
      </c>
      <c r="H34" s="213"/>
      <c r="I34" s="213">
        <v>60579935</v>
      </c>
      <c r="J34" s="213">
        <v>5037434</v>
      </c>
      <c r="K34" s="213">
        <v>65617369</v>
      </c>
    </row>
    <row r="35" spans="1:11" x14ac:dyDescent="0.2">
      <c r="A35" s="63"/>
      <c r="G35" s="213" t="s">
        <v>1254</v>
      </c>
      <c r="H35" s="213"/>
      <c r="I35" s="213">
        <f>I33+I34</f>
        <v>68376834</v>
      </c>
      <c r="J35" s="213">
        <f t="shared" ref="J35:K35" si="3">J33+J34</f>
        <v>5046541</v>
      </c>
      <c r="K35" s="213">
        <f t="shared" si="3"/>
        <v>73423375</v>
      </c>
    </row>
    <row r="36" spans="1:11" x14ac:dyDescent="0.2">
      <c r="A36" s="63" t="s">
        <v>1039</v>
      </c>
      <c r="B36" s="15">
        <f>+'2019 &amp; 2020 exp summary'!Q10</f>
        <v>3443093.9799999995</v>
      </c>
      <c r="G36" s="213"/>
      <c r="H36" s="213"/>
      <c r="I36" s="213"/>
      <c r="J36" s="213"/>
      <c r="K36" s="213"/>
    </row>
    <row r="37" spans="1:11" x14ac:dyDescent="0.2">
      <c r="A37" s="63"/>
      <c r="G37" s="213"/>
      <c r="H37" s="213"/>
      <c r="I37" s="213"/>
      <c r="J37" s="213"/>
      <c r="K37" s="213"/>
    </row>
    <row r="38" spans="1:11" x14ac:dyDescent="0.2">
      <c r="A38" s="63" t="s">
        <v>1044</v>
      </c>
      <c r="B38" s="15">
        <f>+'2019 &amp; 2020 exp summary'!Q11</f>
        <v>10409510.010000002</v>
      </c>
      <c r="G38" s="213"/>
      <c r="H38" s="213"/>
      <c r="I38" s="213"/>
      <c r="J38" s="213"/>
      <c r="K38" s="213"/>
    </row>
    <row r="39" spans="1:11" x14ac:dyDescent="0.2">
      <c r="A39" s="63"/>
      <c r="G39" s="213"/>
      <c r="H39" s="213"/>
      <c r="I39" s="213"/>
      <c r="J39" s="213"/>
      <c r="K39" s="213"/>
    </row>
    <row r="40" spans="1:11" x14ac:dyDescent="0.2">
      <c r="A40" s="63" t="s">
        <v>992</v>
      </c>
      <c r="B40" s="15">
        <f>+'2019 &amp; 2020 exp summary'!Q12</f>
        <v>7186479.1000000006</v>
      </c>
      <c r="G40" s="213"/>
      <c r="H40" s="213"/>
      <c r="I40" s="213"/>
      <c r="J40" s="213"/>
      <c r="K40" s="213"/>
    </row>
    <row r="41" spans="1:11" x14ac:dyDescent="0.2">
      <c r="G41" s="213"/>
      <c r="H41" s="213"/>
      <c r="I41" s="213"/>
      <c r="J41" s="213"/>
      <c r="K41" s="213"/>
    </row>
    <row r="42" spans="1:11" ht="12.75" thickBot="1" x14ac:dyDescent="0.25">
      <c r="B42" s="64">
        <f>SUM(B26:B40)</f>
        <v>106422400.76000001</v>
      </c>
    </row>
    <row r="43" spans="1:11" ht="12.75" thickTop="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4"/>
  <sheetViews>
    <sheetView workbookViewId="0">
      <selection activeCell="P6" sqref="P6"/>
    </sheetView>
  </sheetViews>
  <sheetFormatPr defaultRowHeight="10.5" x14ac:dyDescent="0.15"/>
  <cols>
    <col min="1" max="1" width="9.33203125" style="51"/>
    <col min="2" max="2" width="3.1640625" style="51" bestFit="1" customWidth="1"/>
    <col min="3" max="3" width="35.6640625" style="51" bestFit="1" customWidth="1"/>
    <col min="4" max="4" width="14" style="51" bestFit="1" customWidth="1"/>
    <col min="5" max="5" width="10.83203125" style="51" bestFit="1" customWidth="1"/>
    <col min="6" max="6" width="15.33203125" style="51" bestFit="1" customWidth="1"/>
    <col min="7" max="8" width="9.33203125" style="51"/>
    <col min="9" max="9" width="12.1640625" style="51" customWidth="1"/>
    <col min="10" max="10" width="14" style="51" bestFit="1" customWidth="1"/>
    <col min="11" max="11" width="13.6640625" style="51" bestFit="1" customWidth="1"/>
    <col min="12" max="12" width="4.33203125" style="51" customWidth="1"/>
    <col min="13" max="13" width="15" style="51" bestFit="1" customWidth="1"/>
    <col min="14" max="14" width="12.33203125" style="51" customWidth="1"/>
    <col min="15" max="15" width="13" style="51" bestFit="1" customWidth="1"/>
    <col min="16" max="16" width="12.1640625" style="51" customWidth="1"/>
    <col min="17" max="17" width="13.6640625" style="51" bestFit="1" customWidth="1"/>
    <col min="18" max="18" width="9.33203125" style="51"/>
    <col min="19" max="19" width="12.83203125" style="51" bestFit="1" customWidth="1"/>
    <col min="20" max="20" width="13.6640625" style="51" bestFit="1" customWidth="1"/>
    <col min="21" max="16384" width="9.33203125" style="51"/>
  </cols>
  <sheetData>
    <row r="1" spans="2:20" x14ac:dyDescent="0.15">
      <c r="D1" s="197" t="s">
        <v>1067</v>
      </c>
      <c r="E1" s="198"/>
      <c r="F1" s="198"/>
      <c r="G1" s="198"/>
      <c r="H1" s="198"/>
      <c r="I1" s="198"/>
      <c r="J1" s="198"/>
      <c r="K1" s="199"/>
      <c r="M1" s="197" t="s">
        <v>1066</v>
      </c>
      <c r="N1" s="198"/>
      <c r="O1" s="198"/>
      <c r="P1" s="198"/>
      <c r="Q1" s="199"/>
    </row>
    <row r="2" spans="2:20" ht="10.5" customHeight="1" x14ac:dyDescent="0.15">
      <c r="D2" s="75"/>
      <c r="E2" s="75"/>
      <c r="F2" s="75"/>
      <c r="G2" s="75"/>
      <c r="H2" s="75"/>
      <c r="I2" s="75"/>
      <c r="J2" s="75"/>
      <c r="K2" s="75"/>
      <c r="N2" s="178"/>
      <c r="O2" s="178"/>
      <c r="Q2" s="54"/>
    </row>
    <row r="3" spans="2:20" x14ac:dyDescent="0.15">
      <c r="E3" s="53" t="s">
        <v>1057</v>
      </c>
      <c r="F3" s="54" t="s">
        <v>1058</v>
      </c>
      <c r="N3" s="178"/>
      <c r="O3" s="178"/>
      <c r="P3" s="179"/>
      <c r="Q3" s="54"/>
    </row>
    <row r="4" spans="2:20" ht="52.5" x14ac:dyDescent="0.15">
      <c r="F4" s="52"/>
      <c r="J4" s="176" t="s">
        <v>1189</v>
      </c>
      <c r="M4" s="177" t="s">
        <v>1186</v>
      </c>
      <c r="N4" s="178" t="s">
        <v>1187</v>
      </c>
      <c r="O4" s="178" t="s">
        <v>1191</v>
      </c>
      <c r="P4" s="178" t="s">
        <v>1185</v>
      </c>
      <c r="Q4" s="54" t="s">
        <v>1058</v>
      </c>
      <c r="S4" s="178" t="s">
        <v>1188</v>
      </c>
      <c r="T4" s="178" t="s">
        <v>1190</v>
      </c>
    </row>
    <row r="5" spans="2:20" ht="11.25" x14ac:dyDescent="0.15">
      <c r="B5" s="55"/>
      <c r="C5" s="55" t="s">
        <v>1011</v>
      </c>
      <c r="D5" s="56">
        <f>+'[5]2019 Exp annual report detail'!C65</f>
        <v>33740048.720000006</v>
      </c>
      <c r="E5" s="56">
        <f>-E12</f>
        <v>37018.050000000047</v>
      </c>
      <c r="F5" s="57">
        <f t="shared" ref="F5:F11" si="0">SUM(D5:E5)</f>
        <v>33777066.770000003</v>
      </c>
      <c r="G5" s="71"/>
      <c r="H5" s="71"/>
      <c r="I5" s="72" t="s">
        <v>1069</v>
      </c>
      <c r="J5" s="56">
        <f>+'expense with minor chng in div'!D65</f>
        <v>32133573.440000001</v>
      </c>
      <c r="K5" s="56">
        <f>+D5-J5</f>
        <v>1606475.2800000049</v>
      </c>
      <c r="M5" s="73">
        <v>35563325.159999996</v>
      </c>
      <c r="N5" s="73">
        <f>-N12</f>
        <v>98949.99</v>
      </c>
      <c r="O5" s="73">
        <f>-O30</f>
        <v>-74829.149999999994</v>
      </c>
      <c r="P5" s="73">
        <v>-1</v>
      </c>
      <c r="Q5" s="180">
        <f>SUM(M5:P5)</f>
        <v>35587445</v>
      </c>
      <c r="S5" s="73">
        <f>+Q5-F5</f>
        <v>1810378.2299999967</v>
      </c>
      <c r="T5" s="73">
        <f>+M5-D5</f>
        <v>1823276.4399999902</v>
      </c>
    </row>
    <row r="6" spans="2:20" ht="11.25" x14ac:dyDescent="0.15">
      <c r="B6" s="55"/>
      <c r="C6" s="55" t="s">
        <v>1027</v>
      </c>
      <c r="D6" s="56">
        <f>+'[5]2019 Exp annual report detail'!C96</f>
        <v>12838173.040000001</v>
      </c>
      <c r="E6" s="56"/>
      <c r="F6" s="57">
        <f t="shared" si="0"/>
        <v>12838173.040000001</v>
      </c>
      <c r="G6" s="56"/>
      <c r="H6" s="56"/>
      <c r="J6" s="56">
        <f>+'expense with minor chng in div'!D97</f>
        <v>12838173.039999999</v>
      </c>
      <c r="K6" s="56">
        <f t="shared" ref="K6:K12" si="1">+D6-J6</f>
        <v>0</v>
      </c>
      <c r="M6" s="73">
        <v>11200520.800000001</v>
      </c>
      <c r="N6" s="73"/>
      <c r="O6" s="73"/>
      <c r="P6" s="73"/>
      <c r="Q6" s="180">
        <f t="shared" ref="Q6:Q12" si="2">SUM(M6:P6)</f>
        <v>11200520.800000001</v>
      </c>
      <c r="S6" s="73">
        <f t="shared" ref="S6:S12" si="3">+Q6-F6</f>
        <v>-1637652.2400000002</v>
      </c>
      <c r="T6" s="73">
        <f t="shared" ref="T6:T12" si="4">+M6-D6</f>
        <v>-1637652.2400000002</v>
      </c>
    </row>
    <row r="7" spans="2:20" ht="11.25" x14ac:dyDescent="0.15">
      <c r="B7" s="55"/>
      <c r="C7" s="55" t="s">
        <v>1033</v>
      </c>
      <c r="D7" s="56">
        <f>+'[5]2019 Exp annual report detail'!C120</f>
        <v>24783956.960000005</v>
      </c>
      <c r="E7" s="56"/>
      <c r="F7" s="57">
        <f t="shared" si="0"/>
        <v>24783956.960000005</v>
      </c>
      <c r="G7" s="71"/>
      <c r="H7" s="71"/>
      <c r="I7" s="72" t="s">
        <v>1069</v>
      </c>
      <c r="J7" s="56">
        <f>+'expense with minor chng in div'!D127</f>
        <v>26390432.240000006</v>
      </c>
      <c r="K7" s="56">
        <f t="shared" si="1"/>
        <v>-1606475.2800000012</v>
      </c>
      <c r="M7" s="73">
        <v>27414180.200000003</v>
      </c>
      <c r="N7" s="73"/>
      <c r="O7" s="73">
        <f>-O35</f>
        <v>-102014.26</v>
      </c>
      <c r="P7" s="73"/>
      <c r="Q7" s="180">
        <f t="shared" si="2"/>
        <v>27312165.940000001</v>
      </c>
      <c r="S7" s="73">
        <f t="shared" si="3"/>
        <v>2528208.9799999967</v>
      </c>
      <c r="T7" s="73">
        <f t="shared" si="4"/>
        <v>2630223.2399999984</v>
      </c>
    </row>
    <row r="8" spans="2:20" ht="11.25" x14ac:dyDescent="0.15">
      <c r="B8" s="55"/>
      <c r="C8" s="55" t="s">
        <v>1034</v>
      </c>
      <c r="D8" s="56">
        <f>+'[5]2019 Exp annual report detail'!C137</f>
        <v>5215554.46</v>
      </c>
      <c r="E8" s="56"/>
      <c r="F8" s="57">
        <f t="shared" si="0"/>
        <v>5215554.46</v>
      </c>
      <c r="G8" s="56"/>
      <c r="H8" s="56"/>
      <c r="J8" s="56">
        <f>+'expense with minor chng in div'!D152</f>
        <v>5215554.46</v>
      </c>
      <c r="K8" s="56">
        <f t="shared" si="1"/>
        <v>0</v>
      </c>
      <c r="M8" s="73">
        <v>5064976.57</v>
      </c>
      <c r="N8" s="73"/>
      <c r="O8" s="73">
        <f>-O39</f>
        <v>-57960</v>
      </c>
      <c r="P8" s="73"/>
      <c r="Q8" s="180">
        <f t="shared" si="2"/>
        <v>5007016.57</v>
      </c>
      <c r="S8" s="73">
        <f t="shared" si="3"/>
        <v>-208537.88999999966</v>
      </c>
      <c r="T8" s="73">
        <f t="shared" si="4"/>
        <v>-150577.88999999966</v>
      </c>
    </row>
    <row r="9" spans="2:20" ht="11.25" x14ac:dyDescent="0.15">
      <c r="B9" s="55"/>
      <c r="C9" s="55" t="s">
        <v>1035</v>
      </c>
      <c r="D9" s="56">
        <f>+'[5]2019 Exp annual report detail'!C176</f>
        <v>6512256.7400000012</v>
      </c>
      <c r="E9" s="56"/>
      <c r="F9" s="57">
        <f t="shared" si="0"/>
        <v>6512256.7400000012</v>
      </c>
      <c r="G9" s="56"/>
      <c r="H9" s="56"/>
      <c r="J9" s="56">
        <f>+'expense with minor chng in div'!D190</f>
        <v>6512256.7400000012</v>
      </c>
      <c r="K9" s="56">
        <f t="shared" si="1"/>
        <v>0</v>
      </c>
      <c r="M9" s="73">
        <v>6276169.3599999994</v>
      </c>
      <c r="N9" s="73"/>
      <c r="O9" s="73"/>
      <c r="P9" s="73"/>
      <c r="Q9" s="180">
        <f t="shared" si="2"/>
        <v>6276169.3599999994</v>
      </c>
      <c r="S9" s="73">
        <f t="shared" si="3"/>
        <v>-236087.38000000175</v>
      </c>
      <c r="T9" s="73">
        <f t="shared" si="4"/>
        <v>-236087.38000000175</v>
      </c>
    </row>
    <row r="10" spans="2:20" ht="11.25" x14ac:dyDescent="0.15">
      <c r="B10" s="55"/>
      <c r="C10" s="55" t="s">
        <v>1039</v>
      </c>
      <c r="D10" s="56">
        <f>+'[5]2019 Exp annual report detail'!C196</f>
        <v>3227685.7300000004</v>
      </c>
      <c r="E10" s="56">
        <v>1.25</v>
      </c>
      <c r="F10" s="57">
        <f t="shared" si="0"/>
        <v>3227686.9800000004</v>
      </c>
      <c r="G10" s="58" t="s">
        <v>1059</v>
      </c>
      <c r="J10" s="56">
        <f>+'expense with minor chng in div'!D213</f>
        <v>3227685.7300000004</v>
      </c>
      <c r="K10" s="56">
        <f t="shared" si="1"/>
        <v>0</v>
      </c>
      <c r="M10" s="73">
        <v>3443093.9799999995</v>
      </c>
      <c r="N10" s="73"/>
      <c r="O10" s="73"/>
      <c r="P10" s="73"/>
      <c r="Q10" s="180">
        <f t="shared" si="2"/>
        <v>3443093.9799999995</v>
      </c>
      <c r="S10" s="73">
        <f t="shared" si="3"/>
        <v>215406.99999999907</v>
      </c>
      <c r="T10" s="73">
        <f t="shared" si="4"/>
        <v>215408.24999999907</v>
      </c>
    </row>
    <row r="11" spans="2:20" ht="11.25" x14ac:dyDescent="0.15">
      <c r="B11" s="55"/>
      <c r="C11" s="55" t="s">
        <v>1044</v>
      </c>
      <c r="D11" s="56">
        <f>+'[5]2019 Exp annual report detail'!C218</f>
        <v>10942611.08</v>
      </c>
      <c r="E11" s="56">
        <v>23634.97</v>
      </c>
      <c r="F11" s="57">
        <f t="shared" si="0"/>
        <v>10966246.050000001</v>
      </c>
      <c r="G11" s="58" t="s">
        <v>1060</v>
      </c>
      <c r="J11" s="56">
        <f>+'expense with minor chng in div'!D237</f>
        <v>10942611.08</v>
      </c>
      <c r="K11" s="56">
        <f t="shared" si="1"/>
        <v>0</v>
      </c>
      <c r="M11" s="73">
        <v>10748517.260000002</v>
      </c>
      <c r="N11" s="73"/>
      <c r="O11" s="73"/>
      <c r="P11" s="73">
        <f>-'FY2020audit adj 3rd draft'!I17</f>
        <v>-339007.25</v>
      </c>
      <c r="Q11" s="180">
        <f t="shared" si="2"/>
        <v>10409510.010000002</v>
      </c>
      <c r="S11" s="73">
        <f t="shared" si="3"/>
        <v>-556736.03999999911</v>
      </c>
      <c r="T11" s="73">
        <f t="shared" si="4"/>
        <v>-194093.81999999844</v>
      </c>
    </row>
    <row r="12" spans="2:20" ht="11.25" x14ac:dyDescent="0.15">
      <c r="B12" s="55"/>
      <c r="C12" s="55" t="s">
        <v>992</v>
      </c>
      <c r="D12" s="59">
        <f>+'[5]2019 Exp annual report detail'!C231</f>
        <v>1177080.05</v>
      </c>
      <c r="E12" s="59">
        <f>1140062-D12</f>
        <v>-37018.050000000047</v>
      </c>
      <c r="F12" s="60">
        <f>SUM(D12:E12)</f>
        <v>1140062</v>
      </c>
      <c r="G12" s="58" t="s">
        <v>1061</v>
      </c>
      <c r="J12" s="59">
        <f>+'expense with minor chng in div'!D248</f>
        <v>1177080.05</v>
      </c>
      <c r="K12" s="56">
        <f t="shared" si="1"/>
        <v>0</v>
      </c>
      <c r="M12" s="74">
        <v>7050625.6800000006</v>
      </c>
      <c r="N12" s="74">
        <f>+'FY2020audit adj 3rd draft'!H20</f>
        <v>-98949.99</v>
      </c>
      <c r="O12" s="74">
        <f>+'FY2020audit adj 3rd draft'!C20</f>
        <v>234803.41</v>
      </c>
      <c r="P12" s="74"/>
      <c r="Q12" s="181">
        <f t="shared" si="2"/>
        <v>7186479.1000000006</v>
      </c>
      <c r="S12" s="74">
        <f t="shared" si="3"/>
        <v>6046417.1000000006</v>
      </c>
      <c r="T12" s="74">
        <f t="shared" si="4"/>
        <v>5873545.6300000008</v>
      </c>
    </row>
    <row r="13" spans="2:20" ht="11.25" x14ac:dyDescent="0.15">
      <c r="B13" s="55"/>
      <c r="C13" s="55"/>
      <c r="D13" s="56">
        <f>SUM(D5:D12)</f>
        <v>98437366.780000001</v>
      </c>
      <c r="E13" s="56">
        <f t="shared" ref="E13:F13" si="5">SUM(E5:E12)</f>
        <v>23636.22</v>
      </c>
      <c r="F13" s="57">
        <f t="shared" si="5"/>
        <v>98461003</v>
      </c>
      <c r="G13" s="56"/>
      <c r="H13" s="56"/>
      <c r="J13" s="56">
        <f>SUM(J5:J12)</f>
        <v>98437366.780000001</v>
      </c>
      <c r="M13" s="73">
        <f>SUM(M5:M12)</f>
        <v>106761409.01000001</v>
      </c>
      <c r="N13" s="73">
        <f t="shared" ref="N13:T13" si="6">SUM(N5:N12)</f>
        <v>0</v>
      </c>
      <c r="O13" s="73">
        <f t="shared" si="6"/>
        <v>0</v>
      </c>
      <c r="P13" s="73">
        <f t="shared" si="6"/>
        <v>-339008.25</v>
      </c>
      <c r="Q13" s="180">
        <f t="shared" si="6"/>
        <v>106422400.76000001</v>
      </c>
      <c r="S13" s="73">
        <f t="shared" si="6"/>
        <v>7961397.7599999923</v>
      </c>
      <c r="T13" s="73">
        <f t="shared" si="6"/>
        <v>8324042.2299999883</v>
      </c>
    </row>
    <row r="14" spans="2:20" x14ac:dyDescent="0.15">
      <c r="E14" s="56"/>
      <c r="F14" s="57"/>
      <c r="G14" s="56"/>
      <c r="H14" s="56"/>
      <c r="M14" s="73"/>
      <c r="N14" s="73"/>
      <c r="O14" s="73"/>
      <c r="P14" s="73"/>
      <c r="Q14" s="180"/>
      <c r="T14" s="74">
        <f>+S13</f>
        <v>7961397.7599999923</v>
      </c>
    </row>
    <row r="15" spans="2:20" x14ac:dyDescent="0.15">
      <c r="D15" s="56">
        <f>+'[5]2019 Exp annual report detail'!C233</f>
        <v>98437366.779999986</v>
      </c>
      <c r="E15" s="56"/>
      <c r="F15" s="57">
        <v>98461003</v>
      </c>
      <c r="G15" s="61" t="s">
        <v>1058</v>
      </c>
      <c r="H15" s="56"/>
      <c r="M15" s="73"/>
      <c r="N15" s="73"/>
      <c r="O15" s="73"/>
      <c r="P15" s="73"/>
      <c r="Q15" s="180">
        <v>106422401</v>
      </c>
      <c r="T15" s="73">
        <f>+T13-T14</f>
        <v>362644.46999999601</v>
      </c>
    </row>
    <row r="16" spans="2:20" x14ac:dyDescent="0.15">
      <c r="E16" s="56"/>
      <c r="F16" s="57"/>
      <c r="G16" s="56"/>
      <c r="H16" s="56"/>
      <c r="M16" s="73"/>
      <c r="N16" s="73"/>
      <c r="O16" s="73"/>
      <c r="P16" s="73"/>
      <c r="Q16" s="180">
        <f>+Q15-Q13</f>
        <v>0.23999999463558197</v>
      </c>
    </row>
    <row r="17" spans="5:20" x14ac:dyDescent="0.15">
      <c r="E17" s="56"/>
      <c r="F17" s="196" t="s">
        <v>1062</v>
      </c>
      <c r="G17" s="56"/>
      <c r="H17" s="56"/>
      <c r="Q17" s="52"/>
      <c r="T17" s="73">
        <f>+P13</f>
        <v>-339008.25</v>
      </c>
    </row>
    <row r="18" spans="5:20" x14ac:dyDescent="0.15">
      <c r="E18" s="56"/>
      <c r="F18" s="196"/>
      <c r="G18" s="56"/>
      <c r="H18" s="56"/>
      <c r="T18" s="74">
        <f>-E13</f>
        <v>-23636.22</v>
      </c>
    </row>
    <row r="19" spans="5:20" x14ac:dyDescent="0.15">
      <c r="E19" s="56"/>
      <c r="F19" s="56"/>
      <c r="G19" s="56"/>
      <c r="H19" s="56"/>
      <c r="T19" s="73">
        <f>SUM(T17:T18)</f>
        <v>-362644.47</v>
      </c>
    </row>
    <row r="20" spans="5:20" x14ac:dyDescent="0.15">
      <c r="E20" s="56"/>
      <c r="F20" s="56"/>
      <c r="G20" s="56"/>
      <c r="H20" s="56"/>
    </row>
    <row r="22" spans="5:20" ht="11.25" x14ac:dyDescent="0.2">
      <c r="M22" s="187"/>
      <c r="N22" s="187"/>
      <c r="O22" s="187"/>
    </row>
    <row r="23" spans="5:20" ht="11.25" x14ac:dyDescent="0.2">
      <c r="M23" s="187"/>
      <c r="N23" s="187"/>
      <c r="O23" s="187"/>
    </row>
    <row r="24" spans="5:20" ht="11.25" x14ac:dyDescent="0.15">
      <c r="N24" s="182" t="s">
        <v>1192</v>
      </c>
      <c r="O24" s="183"/>
      <c r="P24" s="182" t="s">
        <v>1136</v>
      </c>
    </row>
    <row r="25" spans="5:20" ht="11.25" x14ac:dyDescent="0.15">
      <c r="N25" s="182" t="s">
        <v>1193</v>
      </c>
      <c r="O25" s="183"/>
      <c r="P25" s="182" t="s">
        <v>1194</v>
      </c>
    </row>
    <row r="26" spans="5:20" ht="11.25" x14ac:dyDescent="0.15">
      <c r="N26" s="182" t="s">
        <v>1195</v>
      </c>
      <c r="O26" s="183">
        <v>43543.15</v>
      </c>
      <c r="P26" s="182" t="s">
        <v>1196</v>
      </c>
    </row>
    <row r="27" spans="5:20" ht="11.25" x14ac:dyDescent="0.15">
      <c r="N27" s="182" t="s">
        <v>1197</v>
      </c>
      <c r="O27" s="183">
        <v>4198.0600000000004</v>
      </c>
      <c r="P27" s="182" t="s">
        <v>1198</v>
      </c>
    </row>
    <row r="28" spans="5:20" ht="11.25" x14ac:dyDescent="0.15">
      <c r="N28" s="182" t="s">
        <v>1199</v>
      </c>
      <c r="O28" s="183">
        <v>1115.94</v>
      </c>
      <c r="P28" s="182" t="s">
        <v>1200</v>
      </c>
    </row>
    <row r="29" spans="5:20" ht="13.5" x14ac:dyDescent="0.15">
      <c r="N29" s="182" t="s">
        <v>1201</v>
      </c>
      <c r="O29" s="184">
        <v>25972</v>
      </c>
      <c r="P29" s="182" t="s">
        <v>1202</v>
      </c>
    </row>
    <row r="30" spans="5:20" ht="11.25" x14ac:dyDescent="0.15">
      <c r="N30" s="182" t="s">
        <v>19</v>
      </c>
      <c r="O30" s="183">
        <f>SUM(O26:O29)</f>
        <v>74829.149999999994</v>
      </c>
      <c r="P30" s="182" t="s">
        <v>1011</v>
      </c>
    </row>
    <row r="31" spans="5:20" ht="11.25" x14ac:dyDescent="0.15">
      <c r="N31" s="182"/>
      <c r="O31" s="183"/>
      <c r="P31" s="182"/>
    </row>
    <row r="32" spans="5:20" ht="11.25" x14ac:dyDescent="0.15">
      <c r="N32" s="182" t="s">
        <v>1203</v>
      </c>
      <c r="O32" s="183"/>
      <c r="P32" s="182" t="s">
        <v>1204</v>
      </c>
    </row>
    <row r="33" spans="14:16" ht="11.25" x14ac:dyDescent="0.15">
      <c r="N33" s="182" t="s">
        <v>1205</v>
      </c>
      <c r="O33" s="183">
        <v>25291</v>
      </c>
      <c r="P33" s="182" t="s">
        <v>1206</v>
      </c>
    </row>
    <row r="34" spans="14:16" ht="13.5" x14ac:dyDescent="0.15">
      <c r="N34" s="182" t="s">
        <v>1207</v>
      </c>
      <c r="O34" s="184">
        <v>76723.259999999995</v>
      </c>
      <c r="P34" s="182" t="s">
        <v>1208</v>
      </c>
    </row>
    <row r="35" spans="14:16" ht="11.25" x14ac:dyDescent="0.15">
      <c r="N35" s="182" t="s">
        <v>89</v>
      </c>
      <c r="O35" s="183">
        <f>SUM(O33:O34)</f>
        <v>102014.26</v>
      </c>
      <c r="P35" s="182" t="s">
        <v>1033</v>
      </c>
    </row>
    <row r="36" spans="14:16" ht="11.25" x14ac:dyDescent="0.15">
      <c r="N36" s="182"/>
      <c r="O36" s="183"/>
      <c r="P36" s="182"/>
    </row>
    <row r="37" spans="14:16" ht="11.25" x14ac:dyDescent="0.15">
      <c r="N37" s="182" t="s">
        <v>1209</v>
      </c>
      <c r="O37" s="183"/>
      <c r="P37" s="182" t="s">
        <v>1210</v>
      </c>
    </row>
    <row r="38" spans="14:16" ht="13.5" x14ac:dyDescent="0.15">
      <c r="N38" s="182" t="s">
        <v>1211</v>
      </c>
      <c r="O38" s="184">
        <v>57960</v>
      </c>
      <c r="P38" s="182" t="s">
        <v>1212</v>
      </c>
    </row>
    <row r="39" spans="14:16" ht="11.25" x14ac:dyDescent="0.15">
      <c r="N39" s="182" t="s">
        <v>169</v>
      </c>
      <c r="O39" s="183">
        <f>SUM(O38)</f>
        <v>57960</v>
      </c>
      <c r="P39" s="182" t="s">
        <v>1034</v>
      </c>
    </row>
    <row r="40" spans="14:16" ht="11.25" x14ac:dyDescent="0.15">
      <c r="N40" s="182"/>
      <c r="O40" s="183"/>
      <c r="P40" s="182"/>
    </row>
    <row r="41" spans="14:16" ht="11.25" x14ac:dyDescent="0.15">
      <c r="N41" s="182" t="s">
        <v>1213</v>
      </c>
      <c r="O41" s="183"/>
      <c r="P41" s="182" t="s">
        <v>1214</v>
      </c>
    </row>
    <row r="42" spans="14:16" ht="11.25" x14ac:dyDescent="0.15">
      <c r="N42" s="182" t="s">
        <v>1215</v>
      </c>
      <c r="O42" s="183">
        <v>2625100.23</v>
      </c>
      <c r="P42" s="182" t="s">
        <v>1216</v>
      </c>
    </row>
    <row r="43" spans="14:16" ht="11.25" x14ac:dyDescent="0.15">
      <c r="N43" s="182" t="s">
        <v>1217</v>
      </c>
      <c r="O43" s="183">
        <v>843.84</v>
      </c>
      <c r="P43" s="182" t="s">
        <v>1218</v>
      </c>
    </row>
    <row r="44" spans="14:16" ht="11.25" x14ac:dyDescent="0.15">
      <c r="N44" s="182" t="s">
        <v>1219</v>
      </c>
      <c r="O44" s="183">
        <v>3298849.83</v>
      </c>
      <c r="P44" s="182" t="s">
        <v>1220</v>
      </c>
    </row>
    <row r="45" spans="14:16" ht="11.25" x14ac:dyDescent="0.15">
      <c r="N45" s="182" t="s">
        <v>1221</v>
      </c>
      <c r="O45" s="183">
        <v>418983.21</v>
      </c>
      <c r="P45" s="182" t="s">
        <v>1222</v>
      </c>
    </row>
    <row r="46" spans="14:16" ht="13.5" x14ac:dyDescent="0.15">
      <c r="N46" s="182" t="s">
        <v>1223</v>
      </c>
      <c r="O46" s="184">
        <v>607898.57999999996</v>
      </c>
      <c r="P46" s="182" t="s">
        <v>1224</v>
      </c>
    </row>
    <row r="47" spans="14:16" ht="13.5" x14ac:dyDescent="0.15">
      <c r="N47" s="182" t="s">
        <v>1054</v>
      </c>
      <c r="O47" s="185">
        <f>SUM(O42:O46)</f>
        <v>6951675.6900000004</v>
      </c>
      <c r="P47" s="182" t="s">
        <v>992</v>
      </c>
    </row>
    <row r="48" spans="14:16" ht="11.25" x14ac:dyDescent="0.15">
      <c r="N48" s="182"/>
      <c r="O48" s="183"/>
    </row>
    <row r="49" spans="13:15" ht="11.25" x14ac:dyDescent="0.15">
      <c r="N49" s="182"/>
      <c r="O49" s="183">
        <f>+O30+O35+O39+O47</f>
        <v>7186479.1000000006</v>
      </c>
    </row>
    <row r="50" spans="13:15" ht="13.5" x14ac:dyDescent="0.15">
      <c r="M50" s="182" t="s">
        <v>510</v>
      </c>
      <c r="N50" s="182"/>
      <c r="O50" s="186">
        <v>-7186479.0999999996</v>
      </c>
    </row>
    <row r="51" spans="13:15" ht="11.25" x14ac:dyDescent="0.2">
      <c r="M51" s="187"/>
      <c r="N51" s="187"/>
      <c r="O51" s="187"/>
    </row>
    <row r="52" spans="13:15" ht="11.25" x14ac:dyDescent="0.2">
      <c r="M52" s="187"/>
      <c r="N52" s="187"/>
      <c r="O52" s="187"/>
    </row>
    <row r="53" spans="13:15" ht="11.25" x14ac:dyDescent="0.2">
      <c r="M53" s="187"/>
      <c r="N53" s="187"/>
      <c r="O53" s="187"/>
    </row>
    <row r="54" spans="13:15" ht="11.25" x14ac:dyDescent="0.2">
      <c r="M54" s="187"/>
      <c r="N54" s="187"/>
      <c r="O54" s="187"/>
    </row>
  </sheetData>
  <mergeCells count="3">
    <mergeCell ref="F17:F18"/>
    <mergeCell ref="D1:K1"/>
    <mergeCell ref="M1:Q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02" workbookViewId="0">
      <selection activeCell="C323" sqref="C323:F323"/>
    </sheetView>
  </sheetViews>
  <sheetFormatPr defaultRowHeight="12" customHeight="1" x14ac:dyDescent="0.2"/>
  <cols>
    <col min="1" max="1" width="19.33203125" style="4" customWidth="1"/>
    <col min="2" max="2" width="31.33203125" style="4" customWidth="1"/>
    <col min="3" max="4" width="19.33203125" style="5" customWidth="1"/>
    <col min="5" max="5" width="19.33203125" style="6" customWidth="1"/>
    <col min="6" max="16384" width="9.33203125" style="6"/>
  </cols>
  <sheetData>
    <row r="1" spans="1:5" s="3" customFormat="1" ht="14.25" x14ac:dyDescent="0.35">
      <c r="A1" s="2" t="s">
        <v>0</v>
      </c>
      <c r="B1" s="2" t="s">
        <v>43</v>
      </c>
      <c r="C1" s="188">
        <v>2020</v>
      </c>
      <c r="D1" s="188">
        <v>2019</v>
      </c>
      <c r="E1" s="189" t="s">
        <v>1226</v>
      </c>
    </row>
    <row r="3" spans="1:5" ht="12" customHeight="1" x14ac:dyDescent="0.2">
      <c r="A3" s="7" t="s">
        <v>1</v>
      </c>
      <c r="B3" s="7" t="s">
        <v>44</v>
      </c>
      <c r="C3" s="8"/>
      <c r="D3" s="8"/>
      <c r="E3" s="9"/>
    </row>
    <row r="4" spans="1:5" ht="12" customHeight="1" x14ac:dyDescent="0.2">
      <c r="A4" s="7" t="s">
        <v>2</v>
      </c>
      <c r="B4" s="7" t="s">
        <v>45</v>
      </c>
      <c r="C4" s="8">
        <v>175119.69</v>
      </c>
      <c r="D4" s="8">
        <v>203695.7</v>
      </c>
      <c r="E4" s="190">
        <f>+C4-D4</f>
        <v>-28576.010000000009</v>
      </c>
    </row>
    <row r="5" spans="1:5" ht="12" customHeight="1" x14ac:dyDescent="0.2">
      <c r="A5" s="7" t="s">
        <v>3</v>
      </c>
      <c r="B5" s="7" t="s">
        <v>46</v>
      </c>
      <c r="C5" s="8">
        <v>1868591</v>
      </c>
      <c r="D5" s="8">
        <v>1921755.04</v>
      </c>
      <c r="E5" s="190">
        <f t="shared" ref="E5:E20" si="0">+C5-D5</f>
        <v>-53164.040000000037</v>
      </c>
    </row>
    <row r="6" spans="1:5" ht="12" customHeight="1" x14ac:dyDescent="0.2">
      <c r="A6" s="7" t="s">
        <v>4</v>
      </c>
      <c r="B6" s="7" t="s">
        <v>47</v>
      </c>
      <c r="C6" s="8">
        <v>154574.76999999999</v>
      </c>
      <c r="D6" s="8">
        <v>76152.570000000007</v>
      </c>
      <c r="E6" s="190">
        <f t="shared" si="0"/>
        <v>78422.199999999983</v>
      </c>
    </row>
    <row r="7" spans="1:5" ht="12" customHeight="1" x14ac:dyDescent="0.2">
      <c r="A7" s="7" t="s">
        <v>5</v>
      </c>
      <c r="B7" s="7" t="s">
        <v>48</v>
      </c>
      <c r="C7" s="8">
        <v>5549.49</v>
      </c>
      <c r="D7" s="8">
        <v>0</v>
      </c>
      <c r="E7" s="190">
        <f t="shared" si="0"/>
        <v>5549.49</v>
      </c>
    </row>
    <row r="8" spans="1:5" ht="12" customHeight="1" x14ac:dyDescent="0.2">
      <c r="A8" s="7" t="s">
        <v>6</v>
      </c>
      <c r="B8" s="7" t="s">
        <v>49</v>
      </c>
      <c r="C8" s="8">
        <v>323647.3</v>
      </c>
      <c r="D8" s="8">
        <v>430362.31</v>
      </c>
      <c r="E8" s="190">
        <f t="shared" si="0"/>
        <v>-106715.01000000001</v>
      </c>
    </row>
    <row r="9" spans="1:5" ht="12" customHeight="1" x14ac:dyDescent="0.2">
      <c r="A9" s="7" t="s">
        <v>7</v>
      </c>
      <c r="B9" s="7" t="s">
        <v>50</v>
      </c>
      <c r="C9" s="8">
        <v>544158.93000000005</v>
      </c>
      <c r="D9" s="8">
        <v>594871.80000000005</v>
      </c>
      <c r="E9" s="190">
        <f t="shared" si="0"/>
        <v>-50712.869999999995</v>
      </c>
    </row>
    <row r="10" spans="1:5" ht="12" customHeight="1" x14ac:dyDescent="0.2">
      <c r="A10" s="7" t="s">
        <v>8</v>
      </c>
      <c r="B10" s="7" t="s">
        <v>51</v>
      </c>
      <c r="C10" s="8">
        <v>201608.99</v>
      </c>
      <c r="D10" s="8">
        <v>503508.6</v>
      </c>
      <c r="E10" s="190">
        <f t="shared" si="0"/>
        <v>-301899.61</v>
      </c>
    </row>
    <row r="11" spans="1:5" ht="12" customHeight="1" x14ac:dyDescent="0.2">
      <c r="A11" s="7" t="s">
        <v>9</v>
      </c>
      <c r="B11" s="7" t="s">
        <v>52</v>
      </c>
      <c r="C11" s="8">
        <v>248726.13</v>
      </c>
      <c r="D11" s="8">
        <v>25857.05</v>
      </c>
      <c r="E11" s="190">
        <f t="shared" si="0"/>
        <v>222869.08000000002</v>
      </c>
    </row>
    <row r="12" spans="1:5" ht="12" customHeight="1" x14ac:dyDescent="0.2">
      <c r="A12" s="7" t="s">
        <v>10</v>
      </c>
      <c r="B12" s="7" t="s">
        <v>53</v>
      </c>
      <c r="C12" s="8">
        <v>270055.02</v>
      </c>
      <c r="D12" s="8">
        <v>320508.49</v>
      </c>
      <c r="E12" s="190">
        <f t="shared" si="0"/>
        <v>-50453.469999999972</v>
      </c>
    </row>
    <row r="13" spans="1:5" ht="12" customHeight="1" x14ac:dyDescent="0.2">
      <c r="A13" s="7" t="s">
        <v>11</v>
      </c>
      <c r="B13" s="7" t="s">
        <v>54</v>
      </c>
      <c r="C13" s="8">
        <v>1143502.93</v>
      </c>
      <c r="D13" s="8">
        <v>1100909.98</v>
      </c>
      <c r="E13" s="190">
        <f t="shared" si="0"/>
        <v>42592.949999999953</v>
      </c>
    </row>
    <row r="14" spans="1:5" ht="12" customHeight="1" x14ac:dyDescent="0.2">
      <c r="A14" s="7" t="s">
        <v>12</v>
      </c>
      <c r="B14" s="7" t="s">
        <v>55</v>
      </c>
      <c r="C14" s="8">
        <v>551642.78</v>
      </c>
      <c r="D14" s="8">
        <v>399307.4</v>
      </c>
      <c r="E14" s="190">
        <f t="shared" si="0"/>
        <v>152335.38</v>
      </c>
    </row>
    <row r="15" spans="1:5" ht="12" customHeight="1" x14ac:dyDescent="0.2">
      <c r="A15" s="7" t="s">
        <v>13</v>
      </c>
      <c r="B15" s="7" t="s">
        <v>56</v>
      </c>
      <c r="C15" s="8">
        <v>1122976.8500000001</v>
      </c>
      <c r="D15" s="8">
        <v>960737.61</v>
      </c>
      <c r="E15" s="190">
        <f t="shared" si="0"/>
        <v>162239.24000000011</v>
      </c>
    </row>
    <row r="16" spans="1:5" ht="12" customHeight="1" x14ac:dyDescent="0.2">
      <c r="A16" s="7" t="s">
        <v>14</v>
      </c>
      <c r="B16" s="7" t="s">
        <v>57</v>
      </c>
      <c r="C16" s="8">
        <v>92993.31</v>
      </c>
      <c r="D16" s="8">
        <v>9978.83</v>
      </c>
      <c r="E16" s="190">
        <f t="shared" si="0"/>
        <v>83014.48</v>
      </c>
    </row>
    <row r="17" spans="1:5" ht="12" customHeight="1" x14ac:dyDescent="0.2">
      <c r="A17" s="7" t="s">
        <v>15</v>
      </c>
      <c r="B17" s="7" t="s">
        <v>58</v>
      </c>
      <c r="C17" s="8">
        <v>25000</v>
      </c>
      <c r="D17" s="8">
        <v>0</v>
      </c>
      <c r="E17" s="190">
        <f t="shared" si="0"/>
        <v>25000</v>
      </c>
    </row>
    <row r="18" spans="1:5" ht="12" customHeight="1" x14ac:dyDescent="0.2">
      <c r="A18" s="7" t="s">
        <v>16</v>
      </c>
      <c r="B18" s="7" t="s">
        <v>59</v>
      </c>
      <c r="C18" s="8">
        <v>75863.66</v>
      </c>
      <c r="D18" s="8">
        <v>0</v>
      </c>
      <c r="E18" s="190">
        <f t="shared" si="0"/>
        <v>75863.66</v>
      </c>
    </row>
    <row r="19" spans="1:5" ht="12" customHeight="1" x14ac:dyDescent="0.2">
      <c r="A19" s="7" t="s">
        <v>17</v>
      </c>
      <c r="B19" s="7" t="s">
        <v>60</v>
      </c>
      <c r="C19" s="8">
        <v>24322.25</v>
      </c>
      <c r="D19" s="8">
        <v>0</v>
      </c>
      <c r="E19" s="190">
        <f t="shared" si="0"/>
        <v>24322.25</v>
      </c>
    </row>
    <row r="20" spans="1:5" ht="12" customHeight="1" x14ac:dyDescent="0.2">
      <c r="A20" s="7" t="s">
        <v>18</v>
      </c>
      <c r="B20" s="7" t="s">
        <v>61</v>
      </c>
      <c r="C20" s="10">
        <v>124364.1</v>
      </c>
      <c r="D20" s="10">
        <v>0</v>
      </c>
      <c r="E20" s="190">
        <f t="shared" si="0"/>
        <v>124364.1</v>
      </c>
    </row>
    <row r="21" spans="1:5" ht="12" customHeight="1" x14ac:dyDescent="0.2">
      <c r="A21" s="7"/>
      <c r="B21" s="7"/>
      <c r="C21" s="8"/>
      <c r="D21" s="8"/>
      <c r="E21" s="9"/>
    </row>
    <row r="22" spans="1:5" ht="12" customHeight="1" x14ac:dyDescent="0.2">
      <c r="A22" s="7" t="s">
        <v>19</v>
      </c>
      <c r="B22" s="7" t="s">
        <v>44</v>
      </c>
      <c r="C22" s="8">
        <v>6952697.2000000002</v>
      </c>
      <c r="D22" s="8">
        <v>6547645.3799999999</v>
      </c>
      <c r="E22" s="9"/>
    </row>
    <row r="23" spans="1:5" ht="12" customHeight="1" x14ac:dyDescent="0.2">
      <c r="A23" s="7"/>
      <c r="B23" s="7"/>
      <c r="C23" s="8"/>
      <c r="D23" s="8"/>
      <c r="E23" s="9"/>
    </row>
    <row r="24" spans="1:5" ht="12" customHeight="1" x14ac:dyDescent="0.2">
      <c r="A24" s="7" t="s">
        <v>20</v>
      </c>
      <c r="B24" s="7" t="s">
        <v>62</v>
      </c>
      <c r="C24" s="8"/>
      <c r="D24" s="8"/>
      <c r="E24" s="9"/>
    </row>
    <row r="25" spans="1:5" ht="12" customHeight="1" x14ac:dyDescent="0.2">
      <c r="A25" s="7" t="s">
        <v>21</v>
      </c>
      <c r="B25" s="7" t="s">
        <v>63</v>
      </c>
      <c r="C25" s="8">
        <v>40241.5</v>
      </c>
      <c r="D25" s="8">
        <v>48421.5</v>
      </c>
      <c r="E25" s="190">
        <f t="shared" ref="E25:E44" si="1">+C25-D25</f>
        <v>-8180</v>
      </c>
    </row>
    <row r="26" spans="1:5" ht="12" customHeight="1" x14ac:dyDescent="0.2">
      <c r="A26" s="7" t="s">
        <v>22</v>
      </c>
      <c r="B26" s="7" t="s">
        <v>64</v>
      </c>
      <c r="C26" s="8">
        <v>30187.5</v>
      </c>
      <c r="D26" s="8">
        <v>36000</v>
      </c>
      <c r="E26" s="190">
        <f t="shared" si="1"/>
        <v>-5812.5</v>
      </c>
    </row>
    <row r="27" spans="1:5" ht="12" customHeight="1" x14ac:dyDescent="0.2">
      <c r="A27" s="7" t="s">
        <v>23</v>
      </c>
      <c r="B27" s="7" t="s">
        <v>65</v>
      </c>
      <c r="C27" s="8">
        <v>142483.60999999999</v>
      </c>
      <c r="D27" s="8">
        <v>100022.43</v>
      </c>
      <c r="E27" s="190">
        <f t="shared" si="1"/>
        <v>42461.179999999993</v>
      </c>
    </row>
    <row r="28" spans="1:5" ht="12" customHeight="1" x14ac:dyDescent="0.2">
      <c r="A28" s="7" t="s">
        <v>24</v>
      </c>
      <c r="B28" s="7" t="s">
        <v>66</v>
      </c>
      <c r="C28" s="8">
        <v>61875.45</v>
      </c>
      <c r="D28" s="8">
        <v>41175.589999999997</v>
      </c>
      <c r="E28" s="190">
        <f t="shared" si="1"/>
        <v>20699.86</v>
      </c>
    </row>
    <row r="29" spans="1:5" ht="12" customHeight="1" x14ac:dyDescent="0.2">
      <c r="A29" s="7" t="s">
        <v>25</v>
      </c>
      <c r="B29" s="7" t="s">
        <v>67</v>
      </c>
      <c r="C29" s="8">
        <v>1411054</v>
      </c>
      <c r="D29" s="8">
        <v>1411054</v>
      </c>
      <c r="E29" s="190">
        <f t="shared" si="1"/>
        <v>0</v>
      </c>
    </row>
    <row r="30" spans="1:5" ht="12" customHeight="1" x14ac:dyDescent="0.2">
      <c r="A30" s="7" t="s">
        <v>26</v>
      </c>
      <c r="B30" s="7" t="s">
        <v>68</v>
      </c>
      <c r="C30" s="8">
        <v>6927.14</v>
      </c>
      <c r="D30" s="8">
        <v>13854.28</v>
      </c>
      <c r="E30" s="190">
        <f t="shared" si="1"/>
        <v>-6927.14</v>
      </c>
    </row>
    <row r="31" spans="1:5" ht="12" customHeight="1" x14ac:dyDescent="0.2">
      <c r="A31" s="7" t="s">
        <v>27</v>
      </c>
      <c r="B31" s="7" t="s">
        <v>69</v>
      </c>
      <c r="C31" s="8">
        <v>10411.24</v>
      </c>
      <c r="D31" s="8">
        <v>34382</v>
      </c>
      <c r="E31" s="190">
        <f t="shared" si="1"/>
        <v>-23970.760000000002</v>
      </c>
    </row>
    <row r="32" spans="1:5" ht="12" customHeight="1" x14ac:dyDescent="0.2">
      <c r="A32" s="7" t="s">
        <v>28</v>
      </c>
      <c r="B32" s="7" t="s">
        <v>70</v>
      </c>
      <c r="C32" s="8">
        <v>497532.15999999997</v>
      </c>
      <c r="D32" s="8">
        <v>758404.45</v>
      </c>
      <c r="E32" s="190">
        <f t="shared" si="1"/>
        <v>-260872.28999999998</v>
      </c>
    </row>
    <row r="33" spans="1:5" ht="12" customHeight="1" x14ac:dyDescent="0.2">
      <c r="A33" s="7" t="s">
        <v>519</v>
      </c>
      <c r="B33" s="7" t="s">
        <v>520</v>
      </c>
      <c r="C33" s="8">
        <v>0</v>
      </c>
      <c r="D33" s="8">
        <v>31975</v>
      </c>
      <c r="E33" s="190">
        <f t="shared" si="1"/>
        <v>-31975</v>
      </c>
    </row>
    <row r="34" spans="1:5" ht="12" customHeight="1" x14ac:dyDescent="0.2">
      <c r="A34" s="7" t="s">
        <v>29</v>
      </c>
      <c r="B34" s="7" t="s">
        <v>71</v>
      </c>
      <c r="C34" s="8">
        <v>761960.37</v>
      </c>
      <c r="D34" s="8">
        <v>649816.25</v>
      </c>
      <c r="E34" s="190">
        <f t="shared" si="1"/>
        <v>112144.12</v>
      </c>
    </row>
    <row r="35" spans="1:5" ht="12" customHeight="1" x14ac:dyDescent="0.2">
      <c r="A35" s="7" t="s">
        <v>30</v>
      </c>
      <c r="B35" s="7" t="s">
        <v>72</v>
      </c>
      <c r="C35" s="8">
        <v>783074.17</v>
      </c>
      <c r="D35" s="8">
        <v>708421.01</v>
      </c>
      <c r="E35" s="190">
        <f t="shared" si="1"/>
        <v>74653.160000000033</v>
      </c>
    </row>
    <row r="36" spans="1:5" ht="12" customHeight="1" x14ac:dyDescent="0.2">
      <c r="A36" s="7" t="s">
        <v>31</v>
      </c>
      <c r="B36" s="7" t="s">
        <v>73</v>
      </c>
      <c r="C36" s="8">
        <v>908833.19</v>
      </c>
      <c r="D36" s="8">
        <v>998287.19</v>
      </c>
      <c r="E36" s="190">
        <f t="shared" si="1"/>
        <v>-89454</v>
      </c>
    </row>
    <row r="37" spans="1:5" ht="12" customHeight="1" x14ac:dyDescent="0.2">
      <c r="A37" s="7" t="s">
        <v>32</v>
      </c>
      <c r="B37" s="7" t="s">
        <v>74</v>
      </c>
      <c r="C37" s="8">
        <v>74320.429999999993</v>
      </c>
      <c r="D37" s="8">
        <v>18156.12</v>
      </c>
      <c r="E37" s="190">
        <f t="shared" si="1"/>
        <v>56164.31</v>
      </c>
    </row>
    <row r="38" spans="1:5" ht="12" customHeight="1" x14ac:dyDescent="0.2">
      <c r="A38" s="7" t="s">
        <v>33</v>
      </c>
      <c r="B38" s="7" t="s">
        <v>75</v>
      </c>
      <c r="C38" s="8">
        <v>1059250.3600000001</v>
      </c>
      <c r="D38" s="8">
        <v>1128634.48</v>
      </c>
      <c r="E38" s="190">
        <f t="shared" si="1"/>
        <v>-69384.119999999879</v>
      </c>
    </row>
    <row r="39" spans="1:5" ht="12" customHeight="1" x14ac:dyDescent="0.2">
      <c r="A39" s="7" t="s">
        <v>34</v>
      </c>
      <c r="B39" s="7" t="s">
        <v>76</v>
      </c>
      <c r="C39" s="8">
        <v>134886.15</v>
      </c>
      <c r="D39" s="8">
        <v>268878.75</v>
      </c>
      <c r="E39" s="190">
        <f t="shared" si="1"/>
        <v>-133992.6</v>
      </c>
    </row>
    <row r="40" spans="1:5" ht="12" customHeight="1" x14ac:dyDescent="0.2">
      <c r="A40" s="7" t="s">
        <v>35</v>
      </c>
      <c r="B40" s="7" t="s">
        <v>77</v>
      </c>
      <c r="C40" s="8">
        <v>3193</v>
      </c>
      <c r="D40" s="8">
        <v>5471.23</v>
      </c>
      <c r="E40" s="190">
        <f t="shared" si="1"/>
        <v>-2278.2299999999996</v>
      </c>
    </row>
    <row r="41" spans="1:5" ht="12" customHeight="1" x14ac:dyDescent="0.2">
      <c r="A41" s="7" t="s">
        <v>36</v>
      </c>
      <c r="B41" s="7" t="s">
        <v>78</v>
      </c>
      <c r="C41" s="8">
        <v>84971.55</v>
      </c>
      <c r="D41" s="8">
        <v>54505.08</v>
      </c>
      <c r="E41" s="190">
        <f t="shared" si="1"/>
        <v>30466.47</v>
      </c>
    </row>
    <row r="42" spans="1:5" ht="12" customHeight="1" x14ac:dyDescent="0.2">
      <c r="A42" s="7" t="s">
        <v>37</v>
      </c>
      <c r="B42" s="7" t="s">
        <v>79</v>
      </c>
      <c r="C42" s="8">
        <v>19000</v>
      </c>
      <c r="D42" s="8">
        <v>0</v>
      </c>
      <c r="E42" s="190">
        <f t="shared" si="1"/>
        <v>19000</v>
      </c>
    </row>
    <row r="43" spans="1:5" ht="12" customHeight="1" x14ac:dyDescent="0.2">
      <c r="A43" s="7" t="s">
        <v>38</v>
      </c>
      <c r="B43" s="7" t="s">
        <v>80</v>
      </c>
      <c r="C43" s="8">
        <v>675</v>
      </c>
      <c r="D43" s="8">
        <v>0</v>
      </c>
      <c r="E43" s="190">
        <f t="shared" si="1"/>
        <v>675</v>
      </c>
    </row>
    <row r="44" spans="1:5" ht="12" customHeight="1" x14ac:dyDescent="0.2">
      <c r="A44" s="7" t="s">
        <v>39</v>
      </c>
      <c r="B44" s="7" t="s">
        <v>81</v>
      </c>
      <c r="C44" s="10">
        <v>150595.81</v>
      </c>
      <c r="D44" s="10">
        <v>167005.69</v>
      </c>
      <c r="E44" s="190">
        <f t="shared" si="1"/>
        <v>-16409.880000000005</v>
      </c>
    </row>
    <row r="45" spans="1:5" ht="12" customHeight="1" x14ac:dyDescent="0.2">
      <c r="A45" s="7"/>
      <c r="B45" s="7"/>
      <c r="C45" s="8"/>
      <c r="D45" s="8"/>
      <c r="E45" s="9"/>
    </row>
    <row r="46" spans="1:5" ht="12" customHeight="1" x14ac:dyDescent="0.2">
      <c r="A46" s="7" t="s">
        <v>40</v>
      </c>
      <c r="B46" s="7" t="s">
        <v>62</v>
      </c>
      <c r="C46" s="8">
        <v>6181472.6299999999</v>
      </c>
      <c r="D46" s="8">
        <v>6474465.0499999998</v>
      </c>
      <c r="E46" s="9"/>
    </row>
    <row r="47" spans="1:5" ht="12" customHeight="1" x14ac:dyDescent="0.2">
      <c r="A47" s="7"/>
      <c r="B47" s="7"/>
      <c r="C47" s="8"/>
      <c r="D47" s="8"/>
      <c r="E47" s="9"/>
    </row>
    <row r="48" spans="1:5" ht="12" customHeight="1" x14ac:dyDescent="0.2">
      <c r="A48" s="7" t="s">
        <v>41</v>
      </c>
      <c r="B48" s="7" t="s">
        <v>82</v>
      </c>
      <c r="C48" s="8"/>
      <c r="D48" s="8"/>
      <c r="E48" s="9"/>
    </row>
    <row r="49" spans="1:5" ht="12" customHeight="1" x14ac:dyDescent="0.2">
      <c r="A49" s="7" t="s">
        <v>42</v>
      </c>
      <c r="B49" s="7" t="s">
        <v>83</v>
      </c>
      <c r="C49" s="8">
        <v>1942430.41</v>
      </c>
      <c r="D49" s="8">
        <v>1943450.11</v>
      </c>
      <c r="E49" s="190">
        <f t="shared" ref="E49:E54" si="2">+C49-D49</f>
        <v>-1019.7000000001863</v>
      </c>
    </row>
    <row r="50" spans="1:5" ht="12" customHeight="1" x14ac:dyDescent="0.2">
      <c r="A50" s="7" t="s">
        <v>85</v>
      </c>
      <c r="B50" s="7" t="s">
        <v>127</v>
      </c>
      <c r="C50" s="8">
        <v>8125033.9500000002</v>
      </c>
      <c r="D50" s="8">
        <v>7130769.75</v>
      </c>
      <c r="E50" s="190">
        <f t="shared" si="2"/>
        <v>994264.20000000019</v>
      </c>
    </row>
    <row r="51" spans="1:5" ht="12" customHeight="1" x14ac:dyDescent="0.2">
      <c r="A51" s="7" t="s">
        <v>86</v>
      </c>
      <c r="B51" s="7" t="s">
        <v>128</v>
      </c>
      <c r="C51" s="8">
        <v>355051.8</v>
      </c>
      <c r="D51" s="8">
        <v>348378</v>
      </c>
      <c r="E51" s="190">
        <f t="shared" si="2"/>
        <v>6673.7999999999884</v>
      </c>
    </row>
    <row r="52" spans="1:5" ht="12" customHeight="1" x14ac:dyDescent="0.2">
      <c r="A52" s="7" t="s">
        <v>87</v>
      </c>
      <c r="B52" s="7" t="s">
        <v>129</v>
      </c>
      <c r="C52" s="8">
        <v>128400</v>
      </c>
      <c r="D52" s="8">
        <v>65000</v>
      </c>
      <c r="E52" s="190">
        <f t="shared" si="2"/>
        <v>63400</v>
      </c>
    </row>
    <row r="53" spans="1:5" ht="12" customHeight="1" x14ac:dyDescent="0.2">
      <c r="A53" s="7" t="s">
        <v>88</v>
      </c>
      <c r="B53" s="7" t="s">
        <v>130</v>
      </c>
      <c r="C53" s="8">
        <v>12000</v>
      </c>
      <c r="D53" s="8">
        <v>0</v>
      </c>
      <c r="E53" s="190">
        <f t="shared" si="2"/>
        <v>12000</v>
      </c>
    </row>
    <row r="54" spans="1:5" ht="12" customHeight="1" x14ac:dyDescent="0.2">
      <c r="A54" s="7" t="s">
        <v>521</v>
      </c>
      <c r="B54" s="7" t="s">
        <v>522</v>
      </c>
      <c r="C54" s="10">
        <v>0</v>
      </c>
      <c r="D54" s="10">
        <v>348600</v>
      </c>
      <c r="E54" s="190">
        <f t="shared" si="2"/>
        <v>-348600</v>
      </c>
    </row>
    <row r="55" spans="1:5" ht="12" customHeight="1" x14ac:dyDescent="0.2">
      <c r="A55" s="7"/>
      <c r="B55" s="7"/>
      <c r="C55" s="8"/>
      <c r="D55" s="8"/>
      <c r="E55" s="9"/>
    </row>
    <row r="56" spans="1:5" ht="12" customHeight="1" x14ac:dyDescent="0.2">
      <c r="A56" s="7" t="s">
        <v>89</v>
      </c>
      <c r="B56" s="7" t="s">
        <v>82</v>
      </c>
      <c r="C56" s="8">
        <v>10562916.16</v>
      </c>
      <c r="D56" s="8">
        <v>9836197.8599999994</v>
      </c>
      <c r="E56" s="9"/>
    </row>
    <row r="57" spans="1:5" ht="12" customHeight="1" x14ac:dyDescent="0.2">
      <c r="A57" s="7"/>
      <c r="B57" s="7"/>
      <c r="C57" s="8"/>
      <c r="D57" s="8"/>
      <c r="E57" s="9"/>
    </row>
    <row r="58" spans="1:5" ht="12" customHeight="1" x14ac:dyDescent="0.2">
      <c r="A58" s="7" t="s">
        <v>90</v>
      </c>
      <c r="B58" s="7" t="s">
        <v>131</v>
      </c>
      <c r="C58" s="8"/>
      <c r="D58" s="8"/>
      <c r="E58" s="9"/>
    </row>
    <row r="59" spans="1:5" ht="12" customHeight="1" x14ac:dyDescent="0.2">
      <c r="A59" s="7" t="s">
        <v>91</v>
      </c>
      <c r="B59" s="7" t="s">
        <v>132</v>
      </c>
      <c r="C59" s="8">
        <v>391560.78</v>
      </c>
      <c r="D59" s="8">
        <v>192855.46</v>
      </c>
      <c r="E59" s="190">
        <f t="shared" ref="E59:E100" si="3">+C59-D59</f>
        <v>198705.32000000004</v>
      </c>
    </row>
    <row r="60" spans="1:5" ht="12" customHeight="1" x14ac:dyDescent="0.2">
      <c r="A60" s="7" t="s">
        <v>92</v>
      </c>
      <c r="B60" s="7" t="s">
        <v>133</v>
      </c>
      <c r="C60" s="8">
        <v>172907.65</v>
      </c>
      <c r="D60" s="8">
        <v>251999.75</v>
      </c>
      <c r="E60" s="190">
        <f t="shared" si="3"/>
        <v>-79092.100000000006</v>
      </c>
    </row>
    <row r="61" spans="1:5" ht="12" customHeight="1" x14ac:dyDescent="0.2">
      <c r="A61" s="7" t="s">
        <v>93</v>
      </c>
      <c r="B61" s="7" t="s">
        <v>134</v>
      </c>
      <c r="C61" s="8">
        <v>7144</v>
      </c>
      <c r="D61" s="8">
        <v>0</v>
      </c>
      <c r="E61" s="190">
        <f t="shared" si="3"/>
        <v>7144</v>
      </c>
    </row>
    <row r="62" spans="1:5" ht="12" customHeight="1" x14ac:dyDescent="0.2">
      <c r="A62" s="7" t="s">
        <v>94</v>
      </c>
      <c r="B62" s="7" t="s">
        <v>135</v>
      </c>
      <c r="C62" s="8">
        <v>11803.21</v>
      </c>
      <c r="D62" s="8">
        <v>1877.19</v>
      </c>
      <c r="E62" s="190">
        <f t="shared" si="3"/>
        <v>9926.0199999999986</v>
      </c>
    </row>
    <row r="63" spans="1:5" ht="12" customHeight="1" x14ac:dyDescent="0.2">
      <c r="A63" s="7" t="s">
        <v>95</v>
      </c>
      <c r="B63" s="7" t="s">
        <v>136</v>
      </c>
      <c r="C63" s="8">
        <v>5309.94</v>
      </c>
      <c r="D63" s="8">
        <v>14690.06</v>
      </c>
      <c r="E63" s="190">
        <f t="shared" si="3"/>
        <v>-9380.119999999999</v>
      </c>
    </row>
    <row r="64" spans="1:5" ht="12" customHeight="1" x14ac:dyDescent="0.2">
      <c r="A64" s="7" t="s">
        <v>96</v>
      </c>
      <c r="B64" s="7" t="s">
        <v>137</v>
      </c>
      <c r="C64" s="8">
        <v>36876.32</v>
      </c>
      <c r="D64" s="8">
        <v>0</v>
      </c>
      <c r="E64" s="190">
        <f t="shared" si="3"/>
        <v>36876.32</v>
      </c>
    </row>
    <row r="65" spans="1:5" ht="12" customHeight="1" x14ac:dyDescent="0.2">
      <c r="A65" s="7" t="s">
        <v>97</v>
      </c>
      <c r="B65" s="7" t="s">
        <v>138</v>
      </c>
      <c r="C65" s="8">
        <v>44413.919999999998</v>
      </c>
      <c r="D65" s="8">
        <v>0</v>
      </c>
      <c r="E65" s="190">
        <f t="shared" si="3"/>
        <v>44413.919999999998</v>
      </c>
    </row>
    <row r="66" spans="1:5" ht="12" customHeight="1" x14ac:dyDescent="0.2">
      <c r="A66" s="7" t="s">
        <v>98</v>
      </c>
      <c r="B66" s="7" t="s">
        <v>139</v>
      </c>
      <c r="C66" s="8">
        <v>35051.08</v>
      </c>
      <c r="D66" s="8">
        <v>29847.87</v>
      </c>
      <c r="E66" s="190">
        <f t="shared" si="3"/>
        <v>5203.2100000000028</v>
      </c>
    </row>
    <row r="67" spans="1:5" ht="12" customHeight="1" x14ac:dyDescent="0.2">
      <c r="A67" s="7" t="s">
        <v>99</v>
      </c>
      <c r="B67" s="7" t="s">
        <v>140</v>
      </c>
      <c r="C67" s="8">
        <v>34058</v>
      </c>
      <c r="D67" s="8">
        <v>36774</v>
      </c>
      <c r="E67" s="190">
        <f t="shared" si="3"/>
        <v>-2716</v>
      </c>
    </row>
    <row r="68" spans="1:5" ht="12" customHeight="1" x14ac:dyDescent="0.2">
      <c r="A68" s="7" t="s">
        <v>100</v>
      </c>
      <c r="B68" s="7" t="s">
        <v>141</v>
      </c>
      <c r="C68" s="8">
        <v>20000</v>
      </c>
      <c r="D68" s="8">
        <v>0</v>
      </c>
      <c r="E68" s="190">
        <f t="shared" si="3"/>
        <v>20000</v>
      </c>
    </row>
    <row r="69" spans="1:5" ht="12" customHeight="1" x14ac:dyDescent="0.2">
      <c r="A69" s="7" t="s">
        <v>523</v>
      </c>
      <c r="B69" s="7" t="s">
        <v>524</v>
      </c>
      <c r="C69" s="8">
        <v>0</v>
      </c>
      <c r="D69" s="8">
        <v>240.77</v>
      </c>
      <c r="E69" s="190">
        <f t="shared" si="3"/>
        <v>-240.77</v>
      </c>
    </row>
    <row r="70" spans="1:5" ht="12" customHeight="1" x14ac:dyDescent="0.2">
      <c r="A70" s="7" t="s">
        <v>101</v>
      </c>
      <c r="B70" s="7" t="s">
        <v>142</v>
      </c>
      <c r="C70" s="8">
        <v>26424.54</v>
      </c>
      <c r="D70" s="8">
        <v>206682.02</v>
      </c>
      <c r="E70" s="190">
        <f t="shared" si="3"/>
        <v>-180257.47999999998</v>
      </c>
    </row>
    <row r="71" spans="1:5" ht="12" customHeight="1" x14ac:dyDescent="0.2">
      <c r="A71" s="7" t="s">
        <v>102</v>
      </c>
      <c r="B71" s="7" t="s">
        <v>143</v>
      </c>
      <c r="C71" s="8">
        <v>158731.21</v>
      </c>
      <c r="D71" s="8">
        <v>10278.959999999999</v>
      </c>
      <c r="E71" s="190">
        <f t="shared" si="3"/>
        <v>148452.25</v>
      </c>
    </row>
    <row r="72" spans="1:5" ht="12" customHeight="1" x14ac:dyDescent="0.2">
      <c r="A72" s="7" t="s">
        <v>103</v>
      </c>
      <c r="B72" s="7" t="s">
        <v>144</v>
      </c>
      <c r="C72" s="8">
        <v>228749.74</v>
      </c>
      <c r="D72" s="8">
        <v>415411.25</v>
      </c>
      <c r="E72" s="190">
        <f t="shared" si="3"/>
        <v>-186661.51</v>
      </c>
    </row>
    <row r="73" spans="1:5" ht="12" customHeight="1" x14ac:dyDescent="0.2">
      <c r="A73" s="7" t="s">
        <v>104</v>
      </c>
      <c r="B73" s="7" t="s">
        <v>145</v>
      </c>
      <c r="C73" s="8">
        <v>30135.85</v>
      </c>
      <c r="D73" s="8">
        <v>38248.160000000003</v>
      </c>
      <c r="E73" s="190">
        <f t="shared" si="3"/>
        <v>-8112.3100000000049</v>
      </c>
    </row>
    <row r="74" spans="1:5" ht="12" customHeight="1" x14ac:dyDescent="0.2">
      <c r="A74" s="7" t="s">
        <v>105</v>
      </c>
      <c r="B74" s="7" t="s">
        <v>146</v>
      </c>
      <c r="C74" s="8">
        <v>685258.25</v>
      </c>
      <c r="D74" s="8">
        <v>693393.23</v>
      </c>
      <c r="E74" s="190">
        <f t="shared" si="3"/>
        <v>-8134.9799999999814</v>
      </c>
    </row>
    <row r="75" spans="1:5" ht="12" customHeight="1" x14ac:dyDescent="0.2">
      <c r="A75" s="7" t="s">
        <v>106</v>
      </c>
      <c r="B75" s="7" t="s">
        <v>147</v>
      </c>
      <c r="C75" s="8">
        <v>23030</v>
      </c>
      <c r="D75" s="8">
        <v>18855.82</v>
      </c>
      <c r="E75" s="190">
        <f t="shared" si="3"/>
        <v>4174.18</v>
      </c>
    </row>
    <row r="76" spans="1:5" ht="12" customHeight="1" x14ac:dyDescent="0.2">
      <c r="A76" s="7" t="s">
        <v>107</v>
      </c>
      <c r="B76" s="7" t="s">
        <v>148</v>
      </c>
      <c r="C76" s="8">
        <v>6000</v>
      </c>
      <c r="D76" s="8">
        <v>0</v>
      </c>
      <c r="E76" s="190">
        <f t="shared" si="3"/>
        <v>6000</v>
      </c>
    </row>
    <row r="77" spans="1:5" ht="12" customHeight="1" x14ac:dyDescent="0.2">
      <c r="A77" s="7" t="s">
        <v>108</v>
      </c>
      <c r="B77" s="7" t="s">
        <v>149</v>
      </c>
      <c r="C77" s="8">
        <v>52.6</v>
      </c>
      <c r="D77" s="8">
        <v>0</v>
      </c>
      <c r="E77" s="190">
        <f t="shared" si="3"/>
        <v>52.6</v>
      </c>
    </row>
    <row r="78" spans="1:5" ht="12" customHeight="1" x14ac:dyDescent="0.2">
      <c r="A78" s="7" t="s">
        <v>109</v>
      </c>
      <c r="B78" s="7" t="s">
        <v>150</v>
      </c>
      <c r="C78" s="8">
        <v>26429.1</v>
      </c>
      <c r="D78" s="8">
        <v>22286.16</v>
      </c>
      <c r="E78" s="190">
        <f t="shared" si="3"/>
        <v>4142.9399999999987</v>
      </c>
    </row>
    <row r="79" spans="1:5" ht="12" customHeight="1" x14ac:dyDescent="0.2">
      <c r="A79" s="7" t="s">
        <v>110</v>
      </c>
      <c r="B79" s="7" t="s">
        <v>151</v>
      </c>
      <c r="C79" s="8">
        <v>43723.28</v>
      </c>
      <c r="D79" s="8">
        <v>56082</v>
      </c>
      <c r="E79" s="190">
        <f t="shared" si="3"/>
        <v>-12358.720000000001</v>
      </c>
    </row>
    <row r="80" spans="1:5" ht="12" customHeight="1" x14ac:dyDescent="0.2">
      <c r="A80" s="7" t="s">
        <v>525</v>
      </c>
      <c r="B80" s="7" t="s">
        <v>526</v>
      </c>
      <c r="C80" s="8">
        <v>0</v>
      </c>
      <c r="D80" s="8">
        <v>640</v>
      </c>
      <c r="E80" s="190">
        <f t="shared" si="3"/>
        <v>-640</v>
      </c>
    </row>
    <row r="81" spans="1:5" ht="12" customHeight="1" x14ac:dyDescent="0.2">
      <c r="A81" s="7" t="s">
        <v>111</v>
      </c>
      <c r="B81" s="7" t="s">
        <v>152</v>
      </c>
      <c r="C81" s="8">
        <v>60821.85</v>
      </c>
      <c r="D81" s="8">
        <v>0</v>
      </c>
      <c r="E81" s="190">
        <f t="shared" si="3"/>
        <v>60821.85</v>
      </c>
    </row>
    <row r="82" spans="1:5" ht="12" customHeight="1" x14ac:dyDescent="0.2">
      <c r="A82" s="7" t="s">
        <v>112</v>
      </c>
      <c r="B82" s="7" t="s">
        <v>153</v>
      </c>
      <c r="C82" s="8">
        <v>55000</v>
      </c>
      <c r="D82" s="8">
        <v>8500</v>
      </c>
      <c r="E82" s="190">
        <f t="shared" si="3"/>
        <v>46500</v>
      </c>
    </row>
    <row r="83" spans="1:5" ht="12" customHeight="1" x14ac:dyDescent="0.2">
      <c r="A83" s="7" t="s">
        <v>527</v>
      </c>
      <c r="B83" s="7" t="s">
        <v>528</v>
      </c>
      <c r="C83" s="8">
        <v>0</v>
      </c>
      <c r="D83" s="8">
        <v>29129.21</v>
      </c>
      <c r="E83" s="190">
        <f t="shared" si="3"/>
        <v>-29129.21</v>
      </c>
    </row>
    <row r="84" spans="1:5" ht="12" customHeight="1" x14ac:dyDescent="0.2">
      <c r="A84" s="7" t="s">
        <v>113</v>
      </c>
      <c r="B84" s="7" t="s">
        <v>154</v>
      </c>
      <c r="C84" s="8">
        <v>34352.379999999997</v>
      </c>
      <c r="D84" s="8">
        <v>0</v>
      </c>
      <c r="E84" s="190">
        <f t="shared" si="3"/>
        <v>34352.379999999997</v>
      </c>
    </row>
    <row r="85" spans="1:5" ht="12" customHeight="1" x14ac:dyDescent="0.2">
      <c r="A85" s="7" t="s">
        <v>114</v>
      </c>
      <c r="B85" s="7" t="s">
        <v>155</v>
      </c>
      <c r="C85" s="8">
        <v>67316.009999999995</v>
      </c>
      <c r="D85" s="8">
        <v>102385.37</v>
      </c>
      <c r="E85" s="190">
        <f t="shared" si="3"/>
        <v>-35069.360000000001</v>
      </c>
    </row>
    <row r="86" spans="1:5" ht="12" customHeight="1" x14ac:dyDescent="0.2">
      <c r="A86" s="7" t="s">
        <v>115</v>
      </c>
      <c r="B86" s="7" t="s">
        <v>156</v>
      </c>
      <c r="C86" s="8">
        <v>9000</v>
      </c>
      <c r="D86" s="8">
        <v>71690.59</v>
      </c>
      <c r="E86" s="190">
        <f t="shared" si="3"/>
        <v>-62690.59</v>
      </c>
    </row>
    <row r="87" spans="1:5" ht="12" customHeight="1" x14ac:dyDescent="0.2">
      <c r="A87" s="7" t="s">
        <v>116</v>
      </c>
      <c r="B87" s="7" t="s">
        <v>157</v>
      </c>
      <c r="C87" s="8">
        <v>50580.24</v>
      </c>
      <c r="D87" s="8">
        <v>56320.62</v>
      </c>
      <c r="E87" s="190">
        <f t="shared" si="3"/>
        <v>-5740.3800000000047</v>
      </c>
    </row>
    <row r="88" spans="1:5" ht="12" customHeight="1" x14ac:dyDescent="0.2">
      <c r="A88" s="7" t="s">
        <v>117</v>
      </c>
      <c r="B88" s="7" t="s">
        <v>158</v>
      </c>
      <c r="C88" s="8">
        <v>797839</v>
      </c>
      <c r="D88" s="8">
        <v>920533.02</v>
      </c>
      <c r="E88" s="190">
        <f t="shared" si="3"/>
        <v>-122694.02000000002</v>
      </c>
    </row>
    <row r="89" spans="1:5" ht="12" customHeight="1" x14ac:dyDescent="0.2">
      <c r="A89" s="7" t="s">
        <v>118</v>
      </c>
      <c r="B89" s="7" t="s">
        <v>159</v>
      </c>
      <c r="C89" s="8">
        <v>390500</v>
      </c>
      <c r="D89" s="8">
        <v>781000</v>
      </c>
      <c r="E89" s="190">
        <f t="shared" si="3"/>
        <v>-390500</v>
      </c>
    </row>
    <row r="90" spans="1:5" ht="12" customHeight="1" x14ac:dyDescent="0.2">
      <c r="A90" s="7" t="s">
        <v>119</v>
      </c>
      <c r="B90" s="7" t="s">
        <v>160</v>
      </c>
      <c r="C90" s="8">
        <v>334052.93</v>
      </c>
      <c r="D90" s="8">
        <v>444244.8</v>
      </c>
      <c r="E90" s="190">
        <f t="shared" si="3"/>
        <v>-110191.87</v>
      </c>
    </row>
    <row r="91" spans="1:5" ht="12" customHeight="1" x14ac:dyDescent="0.2">
      <c r="A91" s="7" t="s">
        <v>120</v>
      </c>
      <c r="B91" s="7" t="s">
        <v>161</v>
      </c>
      <c r="C91" s="8">
        <v>75885.899999999994</v>
      </c>
      <c r="D91" s="8">
        <v>142420.76999999999</v>
      </c>
      <c r="E91" s="190">
        <f t="shared" si="3"/>
        <v>-66534.87</v>
      </c>
    </row>
    <row r="92" spans="1:5" ht="12" customHeight="1" x14ac:dyDescent="0.2">
      <c r="A92" s="7" t="s">
        <v>121</v>
      </c>
      <c r="B92" s="7" t="s">
        <v>162</v>
      </c>
      <c r="C92" s="8">
        <v>729169.51</v>
      </c>
      <c r="D92" s="8">
        <v>76264.02</v>
      </c>
      <c r="E92" s="190">
        <f t="shared" si="3"/>
        <v>652905.49</v>
      </c>
    </row>
    <row r="93" spans="1:5" ht="12" customHeight="1" x14ac:dyDescent="0.2">
      <c r="A93" s="7" t="s">
        <v>122</v>
      </c>
      <c r="B93" s="7" t="s">
        <v>163</v>
      </c>
      <c r="C93" s="8">
        <v>46073</v>
      </c>
      <c r="D93" s="8">
        <v>27760</v>
      </c>
      <c r="E93" s="190">
        <f t="shared" si="3"/>
        <v>18313</v>
      </c>
    </row>
    <row r="94" spans="1:5" ht="12" customHeight="1" x14ac:dyDescent="0.2">
      <c r="A94" s="7" t="s">
        <v>529</v>
      </c>
      <c r="B94" s="7" t="s">
        <v>530</v>
      </c>
      <c r="C94" s="8">
        <v>0</v>
      </c>
      <c r="D94" s="8">
        <v>683000</v>
      </c>
      <c r="E94" s="190">
        <f t="shared" si="3"/>
        <v>-683000</v>
      </c>
    </row>
    <row r="95" spans="1:5" ht="12" customHeight="1" x14ac:dyDescent="0.2">
      <c r="A95" s="7" t="s">
        <v>123</v>
      </c>
      <c r="B95" s="7" t="s">
        <v>164</v>
      </c>
      <c r="C95" s="8">
        <v>5288.31</v>
      </c>
      <c r="D95" s="8">
        <v>0</v>
      </c>
      <c r="E95" s="190">
        <f t="shared" si="3"/>
        <v>5288.31</v>
      </c>
    </row>
    <row r="96" spans="1:5" ht="12" customHeight="1" x14ac:dyDescent="0.2">
      <c r="A96" s="7" t="s">
        <v>124</v>
      </c>
      <c r="B96" s="7" t="s">
        <v>165</v>
      </c>
      <c r="C96" s="8">
        <v>384604.96</v>
      </c>
      <c r="D96" s="8">
        <v>120000</v>
      </c>
      <c r="E96" s="190">
        <f t="shared" si="3"/>
        <v>264604.96000000002</v>
      </c>
    </row>
    <row r="97" spans="1:5" ht="12" customHeight="1" x14ac:dyDescent="0.2">
      <c r="A97" s="7" t="s">
        <v>125</v>
      </c>
      <c r="B97" s="7" t="s">
        <v>166</v>
      </c>
      <c r="C97" s="8">
        <v>30000</v>
      </c>
      <c r="D97" s="8">
        <v>30000</v>
      </c>
      <c r="E97" s="190">
        <f t="shared" si="3"/>
        <v>0</v>
      </c>
    </row>
    <row r="98" spans="1:5" ht="12" customHeight="1" x14ac:dyDescent="0.2">
      <c r="A98" s="7" t="s">
        <v>531</v>
      </c>
      <c r="B98" s="7" t="s">
        <v>532</v>
      </c>
      <c r="C98" s="8">
        <v>0</v>
      </c>
      <c r="D98" s="8">
        <v>30000</v>
      </c>
      <c r="E98" s="190">
        <f t="shared" si="3"/>
        <v>-30000</v>
      </c>
    </row>
    <row r="99" spans="1:5" ht="12" customHeight="1" x14ac:dyDescent="0.2">
      <c r="A99" s="7" t="s">
        <v>126</v>
      </c>
      <c r="B99" s="7" t="s">
        <v>167</v>
      </c>
      <c r="C99" s="8">
        <v>45634.65</v>
      </c>
      <c r="D99" s="8">
        <v>0</v>
      </c>
      <c r="E99" s="190">
        <f t="shared" si="3"/>
        <v>45634.65</v>
      </c>
    </row>
    <row r="100" spans="1:5" ht="12" customHeight="1" x14ac:dyDescent="0.2">
      <c r="A100" s="7" t="s">
        <v>168</v>
      </c>
      <c r="B100" s="7" t="s">
        <v>207</v>
      </c>
      <c r="C100" s="10">
        <v>12848.71</v>
      </c>
      <c r="D100" s="10">
        <v>0</v>
      </c>
      <c r="E100" s="190">
        <f t="shared" si="3"/>
        <v>12848.71</v>
      </c>
    </row>
    <row r="101" spans="1:5" ht="12" customHeight="1" x14ac:dyDescent="0.2">
      <c r="A101" s="7"/>
      <c r="B101" s="7"/>
      <c r="C101" s="8"/>
      <c r="D101" s="8"/>
      <c r="E101" s="9"/>
    </row>
    <row r="102" spans="1:5" ht="12" customHeight="1" x14ac:dyDescent="0.2">
      <c r="A102" s="7" t="s">
        <v>169</v>
      </c>
      <c r="B102" s="7" t="s">
        <v>131</v>
      </c>
      <c r="C102" s="8">
        <v>5116626.92</v>
      </c>
      <c r="D102" s="8">
        <v>5513411.0999999996</v>
      </c>
      <c r="E102" s="9"/>
    </row>
    <row r="103" spans="1:5" ht="12" customHeight="1" x14ac:dyDescent="0.2">
      <c r="A103" s="7"/>
      <c r="B103" s="7"/>
      <c r="C103" s="8"/>
      <c r="D103" s="8"/>
      <c r="E103" s="9"/>
    </row>
    <row r="104" spans="1:5" ht="12" customHeight="1" x14ac:dyDescent="0.2">
      <c r="A104" s="7" t="s">
        <v>170</v>
      </c>
      <c r="B104" s="7" t="s">
        <v>208</v>
      </c>
      <c r="C104" s="8"/>
      <c r="D104" s="8"/>
      <c r="E104" s="9"/>
    </row>
    <row r="105" spans="1:5" ht="12" customHeight="1" x14ac:dyDescent="0.2">
      <c r="A105" s="7" t="s">
        <v>171</v>
      </c>
      <c r="B105" s="7" t="s">
        <v>209</v>
      </c>
      <c r="C105" s="8">
        <v>159113</v>
      </c>
      <c r="D105" s="8">
        <v>159113</v>
      </c>
      <c r="E105" s="190">
        <f t="shared" ref="E105:E130" si="4">+C105-D105</f>
        <v>0</v>
      </c>
    </row>
    <row r="106" spans="1:5" ht="12" customHeight="1" x14ac:dyDescent="0.2">
      <c r="A106" s="7" t="s">
        <v>172</v>
      </c>
      <c r="B106" s="7" t="s">
        <v>210</v>
      </c>
      <c r="C106" s="8">
        <v>10260624</v>
      </c>
      <c r="D106" s="8">
        <v>9025227</v>
      </c>
      <c r="E106" s="190">
        <f t="shared" si="4"/>
        <v>1235397</v>
      </c>
    </row>
    <row r="107" spans="1:5" ht="12" customHeight="1" x14ac:dyDescent="0.2">
      <c r="A107" s="7" t="s">
        <v>173</v>
      </c>
      <c r="B107" s="7" t="s">
        <v>211</v>
      </c>
      <c r="C107" s="8">
        <v>2382875</v>
      </c>
      <c r="D107" s="8">
        <v>2164017</v>
      </c>
      <c r="E107" s="190">
        <f t="shared" si="4"/>
        <v>218858</v>
      </c>
    </row>
    <row r="108" spans="1:5" ht="12" customHeight="1" x14ac:dyDescent="0.2">
      <c r="A108" s="7" t="s">
        <v>174</v>
      </c>
      <c r="B108" s="7" t="s">
        <v>212</v>
      </c>
      <c r="C108" s="8">
        <v>169923.56</v>
      </c>
      <c r="D108" s="8">
        <v>181500</v>
      </c>
      <c r="E108" s="190">
        <f t="shared" si="4"/>
        <v>-11576.440000000002</v>
      </c>
    </row>
    <row r="109" spans="1:5" ht="12" customHeight="1" x14ac:dyDescent="0.2">
      <c r="A109" s="7" t="s">
        <v>175</v>
      </c>
      <c r="B109" s="7" t="s">
        <v>213</v>
      </c>
      <c r="C109" s="8">
        <v>509998</v>
      </c>
      <c r="D109" s="8">
        <v>509998</v>
      </c>
      <c r="E109" s="190">
        <f t="shared" si="4"/>
        <v>0</v>
      </c>
    </row>
    <row r="110" spans="1:5" ht="12" customHeight="1" x14ac:dyDescent="0.2">
      <c r="A110" s="7" t="s">
        <v>176</v>
      </c>
      <c r="B110" s="7" t="s">
        <v>214</v>
      </c>
      <c r="C110" s="8">
        <v>414359</v>
      </c>
      <c r="D110" s="8">
        <v>414359</v>
      </c>
      <c r="E110" s="190">
        <f t="shared" si="4"/>
        <v>0</v>
      </c>
    </row>
    <row r="111" spans="1:5" ht="12" customHeight="1" x14ac:dyDescent="0.2">
      <c r="A111" s="7" t="s">
        <v>177</v>
      </c>
      <c r="B111" s="7" t="s">
        <v>215</v>
      </c>
      <c r="C111" s="8">
        <v>2384095</v>
      </c>
      <c r="D111" s="8">
        <v>2384095</v>
      </c>
      <c r="E111" s="190">
        <f t="shared" si="4"/>
        <v>0</v>
      </c>
    </row>
    <row r="112" spans="1:5" ht="12" customHeight="1" x14ac:dyDescent="0.2">
      <c r="A112" s="7" t="s">
        <v>178</v>
      </c>
      <c r="B112" s="7" t="s">
        <v>216</v>
      </c>
      <c r="C112" s="8">
        <v>567030</v>
      </c>
      <c r="D112" s="8">
        <v>567030</v>
      </c>
      <c r="E112" s="190">
        <f t="shared" si="4"/>
        <v>0</v>
      </c>
    </row>
    <row r="113" spans="1:5" ht="12" customHeight="1" x14ac:dyDescent="0.2">
      <c r="A113" s="7" t="s">
        <v>179</v>
      </c>
      <c r="B113" s="7" t="s">
        <v>217</v>
      </c>
      <c r="C113" s="8">
        <v>1535273</v>
      </c>
      <c r="D113" s="8">
        <v>1535273</v>
      </c>
      <c r="E113" s="190">
        <f t="shared" si="4"/>
        <v>0</v>
      </c>
    </row>
    <row r="114" spans="1:5" ht="12" customHeight="1" x14ac:dyDescent="0.2">
      <c r="A114" s="7" t="s">
        <v>180</v>
      </c>
      <c r="B114" s="7" t="s">
        <v>218</v>
      </c>
      <c r="C114" s="8">
        <v>1884619</v>
      </c>
      <c r="D114" s="8">
        <v>1884619</v>
      </c>
      <c r="E114" s="190">
        <f t="shared" si="4"/>
        <v>0</v>
      </c>
    </row>
    <row r="115" spans="1:5" ht="12" customHeight="1" x14ac:dyDescent="0.2">
      <c r="A115" s="7" t="s">
        <v>181</v>
      </c>
      <c r="B115" s="7" t="s">
        <v>219</v>
      </c>
      <c r="C115" s="8">
        <v>31098.28</v>
      </c>
      <c r="D115" s="8">
        <v>0</v>
      </c>
      <c r="E115" s="190">
        <f t="shared" si="4"/>
        <v>31098.28</v>
      </c>
    </row>
    <row r="116" spans="1:5" ht="12" customHeight="1" x14ac:dyDescent="0.2">
      <c r="A116" s="7" t="s">
        <v>182</v>
      </c>
      <c r="B116" s="7" t="s">
        <v>220</v>
      </c>
      <c r="C116" s="8">
        <v>320831</v>
      </c>
      <c r="D116" s="8">
        <v>310655</v>
      </c>
      <c r="E116" s="190">
        <f t="shared" si="4"/>
        <v>10176</v>
      </c>
    </row>
    <row r="117" spans="1:5" ht="12" customHeight="1" x14ac:dyDescent="0.2">
      <c r="A117" s="7" t="s">
        <v>183</v>
      </c>
      <c r="B117" s="7" t="s">
        <v>221</v>
      </c>
      <c r="C117" s="8">
        <v>442826.33</v>
      </c>
      <c r="D117" s="8">
        <v>465000</v>
      </c>
      <c r="E117" s="190">
        <f t="shared" si="4"/>
        <v>-22173.669999999984</v>
      </c>
    </row>
    <row r="118" spans="1:5" ht="12" customHeight="1" x14ac:dyDescent="0.2">
      <c r="A118" s="7" t="s">
        <v>184</v>
      </c>
      <c r="B118" s="7" t="s">
        <v>222</v>
      </c>
      <c r="C118" s="8">
        <v>4156292.39</v>
      </c>
      <c r="D118" s="8">
        <v>2462279.79</v>
      </c>
      <c r="E118" s="190">
        <f t="shared" si="4"/>
        <v>1694012.6</v>
      </c>
    </row>
    <row r="119" spans="1:5" ht="12" customHeight="1" x14ac:dyDescent="0.2">
      <c r="A119" s="7" t="s">
        <v>185</v>
      </c>
      <c r="B119" s="7" t="s">
        <v>223</v>
      </c>
      <c r="C119" s="8">
        <v>99286</v>
      </c>
      <c r="D119" s="8">
        <v>99286</v>
      </c>
      <c r="E119" s="190">
        <f t="shared" si="4"/>
        <v>0</v>
      </c>
    </row>
    <row r="120" spans="1:5" ht="12" customHeight="1" x14ac:dyDescent="0.2">
      <c r="A120" s="7" t="s">
        <v>186</v>
      </c>
      <c r="B120" s="7" t="s">
        <v>224</v>
      </c>
      <c r="C120" s="8">
        <v>68858.210000000006</v>
      </c>
      <c r="D120" s="8">
        <v>61900</v>
      </c>
      <c r="E120" s="190">
        <f t="shared" si="4"/>
        <v>6958.2100000000064</v>
      </c>
    </row>
    <row r="121" spans="1:5" ht="12" customHeight="1" x14ac:dyDescent="0.2">
      <c r="A121" s="7" t="s">
        <v>187</v>
      </c>
      <c r="B121" s="7" t="s">
        <v>225</v>
      </c>
      <c r="C121" s="8">
        <v>2252939</v>
      </c>
      <c r="D121" s="8">
        <v>2007500</v>
      </c>
      <c r="E121" s="190">
        <f t="shared" si="4"/>
        <v>245439</v>
      </c>
    </row>
    <row r="122" spans="1:5" ht="12" customHeight="1" x14ac:dyDescent="0.2">
      <c r="A122" s="7" t="s">
        <v>188</v>
      </c>
      <c r="B122" s="7" t="s">
        <v>226</v>
      </c>
      <c r="C122" s="8">
        <v>1135918</v>
      </c>
      <c r="D122" s="8">
        <v>1135918</v>
      </c>
      <c r="E122" s="190">
        <f t="shared" si="4"/>
        <v>0</v>
      </c>
    </row>
    <row r="123" spans="1:5" ht="12" customHeight="1" x14ac:dyDescent="0.2">
      <c r="A123" s="7" t="s">
        <v>189</v>
      </c>
      <c r="B123" s="7" t="s">
        <v>227</v>
      </c>
      <c r="C123" s="8">
        <v>571997</v>
      </c>
      <c r="D123" s="8">
        <v>571997</v>
      </c>
      <c r="E123" s="190">
        <f t="shared" si="4"/>
        <v>0</v>
      </c>
    </row>
    <row r="124" spans="1:5" ht="12" customHeight="1" x14ac:dyDescent="0.2">
      <c r="A124" s="7" t="s">
        <v>190</v>
      </c>
      <c r="B124" s="7" t="s">
        <v>228</v>
      </c>
      <c r="C124" s="8">
        <v>752.03</v>
      </c>
      <c r="D124" s="8">
        <v>0</v>
      </c>
      <c r="E124" s="190">
        <f t="shared" si="4"/>
        <v>752.03</v>
      </c>
    </row>
    <row r="125" spans="1:5" ht="12" customHeight="1" x14ac:dyDescent="0.2">
      <c r="A125" s="7" t="s">
        <v>191</v>
      </c>
      <c r="B125" s="7" t="s">
        <v>229</v>
      </c>
      <c r="C125" s="8">
        <v>203171.38</v>
      </c>
      <c r="D125" s="8">
        <v>62045.74</v>
      </c>
      <c r="E125" s="190">
        <f t="shared" si="4"/>
        <v>141125.64000000001</v>
      </c>
    </row>
    <row r="126" spans="1:5" ht="12" customHeight="1" x14ac:dyDescent="0.2">
      <c r="A126" s="7" t="s">
        <v>192</v>
      </c>
      <c r="B126" s="7" t="s">
        <v>230</v>
      </c>
      <c r="C126" s="8">
        <v>2938526.23</v>
      </c>
      <c r="D126" s="8">
        <v>4151883.44</v>
      </c>
      <c r="E126" s="190">
        <f t="shared" si="4"/>
        <v>-1213357.21</v>
      </c>
    </row>
    <row r="127" spans="1:5" ht="12" customHeight="1" x14ac:dyDescent="0.2">
      <c r="A127" s="7" t="s">
        <v>193</v>
      </c>
      <c r="B127" s="7" t="s">
        <v>231</v>
      </c>
      <c r="C127" s="8">
        <v>931180.76</v>
      </c>
      <c r="D127" s="8">
        <v>484149.2</v>
      </c>
      <c r="E127" s="190">
        <f t="shared" si="4"/>
        <v>447031.56</v>
      </c>
    </row>
    <row r="128" spans="1:5" ht="12" customHeight="1" x14ac:dyDescent="0.2">
      <c r="A128" s="7" t="s">
        <v>194</v>
      </c>
      <c r="B128" s="7" t="s">
        <v>232</v>
      </c>
      <c r="C128" s="8">
        <v>18527.7</v>
      </c>
      <c r="D128" s="8">
        <v>0</v>
      </c>
      <c r="E128" s="190">
        <f t="shared" si="4"/>
        <v>18527.7</v>
      </c>
    </row>
    <row r="129" spans="1:5" ht="12" customHeight="1" x14ac:dyDescent="0.2">
      <c r="A129" s="7" t="s">
        <v>195</v>
      </c>
      <c r="B129" s="7" t="s">
        <v>233</v>
      </c>
      <c r="C129" s="8">
        <v>34878.29</v>
      </c>
      <c r="D129" s="8">
        <v>0</v>
      </c>
      <c r="E129" s="190">
        <f t="shared" si="4"/>
        <v>34878.29</v>
      </c>
    </row>
    <row r="130" spans="1:5" ht="12" customHeight="1" x14ac:dyDescent="0.2">
      <c r="A130" s="7" t="s">
        <v>196</v>
      </c>
      <c r="B130" s="7" t="s">
        <v>234</v>
      </c>
      <c r="C130" s="10">
        <v>123201.49</v>
      </c>
      <c r="D130" s="10">
        <v>0</v>
      </c>
      <c r="E130" s="190">
        <f t="shared" si="4"/>
        <v>123201.49</v>
      </c>
    </row>
    <row r="131" spans="1:5" ht="12" customHeight="1" x14ac:dyDescent="0.2">
      <c r="A131" s="7"/>
      <c r="B131" s="7"/>
      <c r="C131" s="8"/>
      <c r="D131" s="8"/>
      <c r="E131" s="9"/>
    </row>
    <row r="132" spans="1:5" ht="12" customHeight="1" x14ac:dyDescent="0.2">
      <c r="A132" s="7" t="s">
        <v>197</v>
      </c>
      <c r="B132" s="7" t="s">
        <v>208</v>
      </c>
      <c r="C132" s="8">
        <v>33598193.649999999</v>
      </c>
      <c r="D132" s="8">
        <v>30637845.170000002</v>
      </c>
      <c r="E132" s="9"/>
    </row>
    <row r="133" spans="1:5" ht="12" customHeight="1" x14ac:dyDescent="0.2">
      <c r="A133" s="7"/>
      <c r="B133" s="7"/>
      <c r="C133" s="8"/>
      <c r="D133" s="8"/>
      <c r="E133" s="9"/>
    </row>
    <row r="134" spans="1:5" ht="12" customHeight="1" x14ac:dyDescent="0.2">
      <c r="A134" s="7" t="s">
        <v>198</v>
      </c>
      <c r="B134" s="7" t="s">
        <v>235</v>
      </c>
      <c r="C134" s="8"/>
      <c r="D134" s="8"/>
      <c r="E134" s="9"/>
    </row>
    <row r="135" spans="1:5" ht="12" customHeight="1" x14ac:dyDescent="0.2">
      <c r="A135" s="7" t="s">
        <v>199</v>
      </c>
      <c r="B135" s="7" t="s">
        <v>236</v>
      </c>
      <c r="C135" s="8">
        <v>-795</v>
      </c>
      <c r="D135" s="8">
        <v>0</v>
      </c>
      <c r="E135" s="190">
        <f t="shared" ref="E135:E150" si="5">+C135-D135</f>
        <v>-795</v>
      </c>
    </row>
    <row r="136" spans="1:5" ht="12" customHeight="1" x14ac:dyDescent="0.2">
      <c r="A136" s="7" t="s">
        <v>200</v>
      </c>
      <c r="B136" s="7" t="s">
        <v>237</v>
      </c>
      <c r="C136" s="8">
        <v>1651</v>
      </c>
      <c r="D136" s="8">
        <v>5051.26</v>
      </c>
      <c r="E136" s="190">
        <f t="shared" si="5"/>
        <v>-3400.26</v>
      </c>
    </row>
    <row r="137" spans="1:5" ht="12" customHeight="1" x14ac:dyDescent="0.2">
      <c r="A137" s="7" t="s">
        <v>201</v>
      </c>
      <c r="B137" s="7" t="s">
        <v>238</v>
      </c>
      <c r="C137" s="8">
        <v>0</v>
      </c>
      <c r="D137" s="8">
        <v>5976</v>
      </c>
      <c r="E137" s="190">
        <f t="shared" si="5"/>
        <v>-5976</v>
      </c>
    </row>
    <row r="138" spans="1:5" ht="12" customHeight="1" x14ac:dyDescent="0.2">
      <c r="A138" s="7" t="s">
        <v>202</v>
      </c>
      <c r="B138" s="7" t="s">
        <v>239</v>
      </c>
      <c r="C138" s="8">
        <v>0.65</v>
      </c>
      <c r="D138" s="8">
        <v>0</v>
      </c>
      <c r="E138" s="190">
        <f t="shared" si="5"/>
        <v>0.65</v>
      </c>
    </row>
    <row r="139" spans="1:5" ht="12" customHeight="1" x14ac:dyDescent="0.2">
      <c r="A139" s="7" t="s">
        <v>203</v>
      </c>
      <c r="B139" s="7" t="s">
        <v>240</v>
      </c>
      <c r="C139" s="8">
        <v>10635.41</v>
      </c>
      <c r="D139" s="8">
        <v>8070.8</v>
      </c>
      <c r="E139" s="190">
        <f t="shared" si="5"/>
        <v>2564.6099999999997</v>
      </c>
    </row>
    <row r="140" spans="1:5" ht="12" customHeight="1" x14ac:dyDescent="0.2">
      <c r="A140" s="7" t="s">
        <v>204</v>
      </c>
      <c r="B140" s="7" t="s">
        <v>241</v>
      </c>
      <c r="C140" s="8">
        <v>2210</v>
      </c>
      <c r="D140" s="8">
        <v>5831</v>
      </c>
      <c r="E140" s="190">
        <f t="shared" si="5"/>
        <v>-3621</v>
      </c>
    </row>
    <row r="141" spans="1:5" ht="12" customHeight="1" x14ac:dyDescent="0.2">
      <c r="A141" s="7" t="s">
        <v>205</v>
      </c>
      <c r="B141" s="7" t="s">
        <v>242</v>
      </c>
      <c r="C141" s="8">
        <v>47784</v>
      </c>
      <c r="D141" s="8">
        <v>18792</v>
      </c>
      <c r="E141" s="190">
        <f t="shared" si="5"/>
        <v>28992</v>
      </c>
    </row>
    <row r="142" spans="1:5" ht="12" customHeight="1" x14ac:dyDescent="0.2">
      <c r="A142" s="7" t="s">
        <v>206</v>
      </c>
      <c r="B142" s="7" t="s">
        <v>243</v>
      </c>
      <c r="C142" s="8">
        <v>35946.5</v>
      </c>
      <c r="D142" s="8">
        <v>89250</v>
      </c>
      <c r="E142" s="190">
        <f t="shared" si="5"/>
        <v>-53303.5</v>
      </c>
    </row>
    <row r="143" spans="1:5" ht="12" customHeight="1" x14ac:dyDescent="0.2">
      <c r="A143" s="7" t="s">
        <v>244</v>
      </c>
      <c r="B143" s="7" t="s">
        <v>276</v>
      </c>
      <c r="C143" s="8">
        <v>206819.64</v>
      </c>
      <c r="D143" s="8">
        <v>152301.35</v>
      </c>
      <c r="E143" s="190">
        <f t="shared" si="5"/>
        <v>54518.290000000008</v>
      </c>
    </row>
    <row r="144" spans="1:5" ht="12" customHeight="1" x14ac:dyDescent="0.2">
      <c r="A144" s="7" t="s">
        <v>245</v>
      </c>
      <c r="B144" s="7" t="s">
        <v>277</v>
      </c>
      <c r="C144" s="8">
        <v>1131037.3</v>
      </c>
      <c r="D144" s="8">
        <v>1231698.45</v>
      </c>
      <c r="E144" s="190">
        <f t="shared" si="5"/>
        <v>-100661.14999999991</v>
      </c>
    </row>
    <row r="145" spans="1:5" ht="12" customHeight="1" x14ac:dyDescent="0.2">
      <c r="A145" s="7" t="s">
        <v>246</v>
      </c>
      <c r="B145" s="7" t="s">
        <v>278</v>
      </c>
      <c r="C145" s="8">
        <v>111420</v>
      </c>
      <c r="D145" s="8">
        <v>97128</v>
      </c>
      <c r="E145" s="190">
        <f t="shared" si="5"/>
        <v>14292</v>
      </c>
    </row>
    <row r="146" spans="1:5" ht="12" customHeight="1" x14ac:dyDescent="0.2">
      <c r="A146" s="7" t="s">
        <v>247</v>
      </c>
      <c r="B146" s="7" t="s">
        <v>279</v>
      </c>
      <c r="C146" s="8">
        <v>167529.06</v>
      </c>
      <c r="D146" s="8">
        <v>0</v>
      </c>
      <c r="E146" s="190">
        <f t="shared" si="5"/>
        <v>167529.06</v>
      </c>
    </row>
    <row r="147" spans="1:5" ht="12" customHeight="1" x14ac:dyDescent="0.2">
      <c r="A147" s="7" t="s">
        <v>533</v>
      </c>
      <c r="B147" s="7" t="s">
        <v>534</v>
      </c>
      <c r="C147" s="8">
        <v>0</v>
      </c>
      <c r="D147" s="8">
        <v>252705</v>
      </c>
      <c r="E147" s="190">
        <f t="shared" si="5"/>
        <v>-252705</v>
      </c>
    </row>
    <row r="148" spans="1:5" ht="12" customHeight="1" x14ac:dyDescent="0.2">
      <c r="A148" s="7" t="s">
        <v>248</v>
      </c>
      <c r="B148" s="7" t="s">
        <v>280</v>
      </c>
      <c r="C148" s="8">
        <v>175624.78</v>
      </c>
      <c r="D148" s="8">
        <v>316263.62</v>
      </c>
      <c r="E148" s="190">
        <f t="shared" si="5"/>
        <v>-140638.84</v>
      </c>
    </row>
    <row r="149" spans="1:5" ht="12" customHeight="1" x14ac:dyDescent="0.2">
      <c r="A149" s="7" t="s">
        <v>249</v>
      </c>
      <c r="B149" s="7" t="s">
        <v>281</v>
      </c>
      <c r="C149" s="8">
        <v>287810</v>
      </c>
      <c r="D149" s="8">
        <v>503991</v>
      </c>
      <c r="E149" s="190">
        <f t="shared" si="5"/>
        <v>-216181</v>
      </c>
    </row>
    <row r="150" spans="1:5" ht="12" customHeight="1" x14ac:dyDescent="0.2">
      <c r="A150" s="7" t="s">
        <v>250</v>
      </c>
      <c r="B150" s="7" t="s">
        <v>282</v>
      </c>
      <c r="C150" s="10">
        <v>63152</v>
      </c>
      <c r="D150" s="10">
        <v>51488</v>
      </c>
      <c r="E150" s="190">
        <f t="shared" si="5"/>
        <v>11664</v>
      </c>
    </row>
    <row r="151" spans="1:5" ht="12" customHeight="1" x14ac:dyDescent="0.2">
      <c r="A151" s="7"/>
      <c r="B151" s="7"/>
      <c r="C151" s="8"/>
      <c r="D151" s="8"/>
      <c r="E151" s="9"/>
    </row>
    <row r="152" spans="1:5" ht="12" customHeight="1" x14ac:dyDescent="0.2">
      <c r="A152" s="7" t="s">
        <v>251</v>
      </c>
      <c r="B152" s="7" t="s">
        <v>235</v>
      </c>
      <c r="C152" s="8">
        <v>2240825.34</v>
      </c>
      <c r="D152" s="8">
        <v>2738546.48</v>
      </c>
      <c r="E152" s="9"/>
    </row>
    <row r="153" spans="1:5" ht="12" customHeight="1" x14ac:dyDescent="0.2">
      <c r="A153" s="7"/>
      <c r="B153" s="7"/>
      <c r="C153" s="8"/>
      <c r="D153" s="8"/>
      <c r="E153" s="9"/>
    </row>
    <row r="154" spans="1:5" ht="12" customHeight="1" x14ac:dyDescent="0.2">
      <c r="A154" s="7" t="s">
        <v>252</v>
      </c>
      <c r="B154" s="7" t="s">
        <v>283</v>
      </c>
      <c r="C154" s="8"/>
      <c r="D154" s="8"/>
      <c r="E154" s="9"/>
    </row>
    <row r="155" spans="1:5" ht="12" customHeight="1" x14ac:dyDescent="0.2">
      <c r="A155" s="7" t="s">
        <v>253</v>
      </c>
      <c r="B155" s="7" t="s">
        <v>284</v>
      </c>
      <c r="C155" s="8">
        <v>2655100</v>
      </c>
      <c r="D155" s="8">
        <v>2655100</v>
      </c>
      <c r="E155" s="190">
        <f t="shared" ref="E155:E162" si="6">+C155-D155</f>
        <v>0</v>
      </c>
    </row>
    <row r="156" spans="1:5" ht="12" customHeight="1" x14ac:dyDescent="0.2">
      <c r="A156" s="7" t="s">
        <v>254</v>
      </c>
      <c r="B156" s="7" t="s">
        <v>285</v>
      </c>
      <c r="C156" s="8">
        <v>32149.14</v>
      </c>
      <c r="D156" s="8">
        <v>34589</v>
      </c>
      <c r="E156" s="190">
        <f t="shared" si="6"/>
        <v>-2439.8600000000006</v>
      </c>
    </row>
    <row r="157" spans="1:5" ht="12" customHeight="1" x14ac:dyDescent="0.2">
      <c r="A157" s="7" t="s">
        <v>255</v>
      </c>
      <c r="B157" s="7" t="s">
        <v>286</v>
      </c>
      <c r="C157" s="8">
        <v>233807.16</v>
      </c>
      <c r="D157" s="8">
        <v>295686.21999999997</v>
      </c>
      <c r="E157" s="190">
        <f t="shared" si="6"/>
        <v>-61879.059999999969</v>
      </c>
    </row>
    <row r="158" spans="1:5" ht="12" customHeight="1" x14ac:dyDescent="0.2">
      <c r="A158" s="7" t="s">
        <v>256</v>
      </c>
      <c r="B158" s="7" t="s">
        <v>287</v>
      </c>
      <c r="C158" s="8">
        <v>77648.66</v>
      </c>
      <c r="D158" s="8">
        <v>39344.44</v>
      </c>
      <c r="E158" s="190">
        <f t="shared" si="6"/>
        <v>38304.22</v>
      </c>
    </row>
    <row r="159" spans="1:5" ht="12" customHeight="1" x14ac:dyDescent="0.2">
      <c r="A159" s="7" t="s">
        <v>257</v>
      </c>
      <c r="B159" s="7" t="s">
        <v>288</v>
      </c>
      <c r="C159" s="8">
        <v>133747.32999999999</v>
      </c>
      <c r="D159" s="8">
        <v>147388.25</v>
      </c>
      <c r="E159" s="190">
        <f t="shared" si="6"/>
        <v>-13640.920000000013</v>
      </c>
    </row>
    <row r="160" spans="1:5" ht="12" customHeight="1" x14ac:dyDescent="0.2">
      <c r="A160" s="7" t="s">
        <v>258</v>
      </c>
      <c r="B160" s="7" t="s">
        <v>289</v>
      </c>
      <c r="C160" s="8">
        <v>173040.82</v>
      </c>
      <c r="D160" s="8">
        <v>245027.52</v>
      </c>
      <c r="E160" s="190">
        <f t="shared" si="6"/>
        <v>-71986.699999999983</v>
      </c>
    </row>
    <row r="161" spans="1:5" ht="12" customHeight="1" x14ac:dyDescent="0.2">
      <c r="A161" s="7" t="s">
        <v>259</v>
      </c>
      <c r="B161" s="7" t="s">
        <v>290</v>
      </c>
      <c r="C161" s="8">
        <v>170329.67</v>
      </c>
      <c r="D161" s="8">
        <v>133430.09</v>
      </c>
      <c r="E161" s="190">
        <f t="shared" si="6"/>
        <v>36899.580000000016</v>
      </c>
    </row>
    <row r="162" spans="1:5" ht="12" customHeight="1" x14ac:dyDescent="0.2">
      <c r="A162" s="7" t="s">
        <v>535</v>
      </c>
      <c r="B162" s="7" t="s">
        <v>536</v>
      </c>
      <c r="C162" s="10">
        <v>0</v>
      </c>
      <c r="D162" s="10">
        <v>266566.69</v>
      </c>
      <c r="E162" s="190">
        <f t="shared" si="6"/>
        <v>-266566.69</v>
      </c>
    </row>
    <row r="163" spans="1:5" ht="12" customHeight="1" x14ac:dyDescent="0.2">
      <c r="A163" s="7"/>
      <c r="B163" s="7"/>
      <c r="C163" s="8"/>
      <c r="D163" s="8"/>
      <c r="E163" s="9"/>
    </row>
    <row r="164" spans="1:5" ht="12" customHeight="1" x14ac:dyDescent="0.2">
      <c r="A164" s="7" t="s">
        <v>260</v>
      </c>
      <c r="B164" s="7" t="s">
        <v>283</v>
      </c>
      <c r="C164" s="8">
        <v>3475822.78</v>
      </c>
      <c r="D164" s="8">
        <v>3817132.21</v>
      </c>
      <c r="E164" s="9"/>
    </row>
    <row r="165" spans="1:5" ht="12" customHeight="1" x14ac:dyDescent="0.2">
      <c r="A165" s="7"/>
      <c r="B165" s="7"/>
      <c r="C165" s="8"/>
      <c r="D165" s="8"/>
      <c r="E165" s="9"/>
    </row>
    <row r="166" spans="1:5" ht="12" customHeight="1" x14ac:dyDescent="0.2">
      <c r="A166" s="7" t="s">
        <v>261</v>
      </c>
      <c r="B166" s="7" t="s">
        <v>291</v>
      </c>
      <c r="C166" s="8"/>
      <c r="D166" s="8"/>
      <c r="E166" s="9"/>
    </row>
    <row r="167" spans="1:5" ht="12" customHeight="1" x14ac:dyDescent="0.2">
      <c r="A167" s="7" t="s">
        <v>262</v>
      </c>
      <c r="B167" s="7" t="s">
        <v>292</v>
      </c>
      <c r="C167" s="8">
        <v>1321401.98</v>
      </c>
      <c r="D167" s="8">
        <v>1509813.43</v>
      </c>
      <c r="E167" s="190">
        <f t="shared" ref="E167:E168" si="7">+C167-D167</f>
        <v>-188411.44999999995</v>
      </c>
    </row>
    <row r="168" spans="1:5" ht="12" customHeight="1" x14ac:dyDescent="0.2">
      <c r="A168" s="7" t="s">
        <v>263</v>
      </c>
      <c r="B168" s="7" t="s">
        <v>293</v>
      </c>
      <c r="C168" s="10">
        <v>333984.46999999997</v>
      </c>
      <c r="D168" s="10">
        <v>295718.92</v>
      </c>
      <c r="E168" s="190">
        <f t="shared" si="7"/>
        <v>38265.549999999988</v>
      </c>
    </row>
    <row r="169" spans="1:5" ht="12" customHeight="1" x14ac:dyDescent="0.2">
      <c r="A169" s="7" t="s">
        <v>264</v>
      </c>
      <c r="B169" s="7" t="s">
        <v>291</v>
      </c>
      <c r="C169" s="8">
        <v>1655386.45</v>
      </c>
      <c r="D169" s="8">
        <v>1805532.35</v>
      </c>
      <c r="E169" s="9"/>
    </row>
    <row r="170" spans="1:5" ht="12" customHeight="1" x14ac:dyDescent="0.2">
      <c r="A170" s="7"/>
      <c r="B170" s="7"/>
      <c r="C170" s="8"/>
      <c r="D170" s="8"/>
      <c r="E170" s="9"/>
    </row>
    <row r="171" spans="1:5" ht="12" customHeight="1" x14ac:dyDescent="0.2">
      <c r="A171" s="7" t="s">
        <v>265</v>
      </c>
      <c r="B171" s="7" t="s">
        <v>294</v>
      </c>
      <c r="C171" s="8"/>
      <c r="D171" s="8"/>
      <c r="E171" s="9"/>
    </row>
    <row r="172" spans="1:5" ht="12" customHeight="1" x14ac:dyDescent="0.2">
      <c r="A172" s="7" t="s">
        <v>266</v>
      </c>
      <c r="B172" s="7" t="s">
        <v>295</v>
      </c>
      <c r="C172" s="8">
        <v>989591</v>
      </c>
      <c r="D172" s="8">
        <v>667343</v>
      </c>
      <c r="E172" s="190">
        <f t="shared" ref="E172:E173" si="8">+C172-D172</f>
        <v>322248</v>
      </c>
    </row>
    <row r="173" spans="1:5" ht="12" customHeight="1" x14ac:dyDescent="0.2">
      <c r="A173" s="7" t="s">
        <v>267</v>
      </c>
      <c r="B173" s="7" t="s">
        <v>296</v>
      </c>
      <c r="C173" s="10">
        <v>1900</v>
      </c>
      <c r="D173" s="10">
        <v>2881</v>
      </c>
      <c r="E173" s="190">
        <f t="shared" si="8"/>
        <v>-981</v>
      </c>
    </row>
    <row r="174" spans="1:5" ht="12" customHeight="1" x14ac:dyDescent="0.2">
      <c r="A174" s="7"/>
      <c r="B174" s="7"/>
      <c r="C174" s="8"/>
      <c r="D174" s="8"/>
      <c r="E174" s="9"/>
    </row>
    <row r="175" spans="1:5" ht="12" customHeight="1" x14ac:dyDescent="0.2">
      <c r="A175" s="7" t="s">
        <v>268</v>
      </c>
      <c r="B175" s="7" t="s">
        <v>294</v>
      </c>
      <c r="C175" s="8">
        <v>991491</v>
      </c>
      <c r="D175" s="8">
        <v>670224</v>
      </c>
      <c r="E175" s="9"/>
    </row>
    <row r="176" spans="1:5" ht="12" customHeight="1" x14ac:dyDescent="0.2">
      <c r="A176" s="7"/>
      <c r="B176" s="7"/>
      <c r="C176" s="8"/>
      <c r="D176" s="8"/>
      <c r="E176" s="9"/>
    </row>
    <row r="177" spans="1:5" ht="12" customHeight="1" x14ac:dyDescent="0.2">
      <c r="A177" s="7" t="s">
        <v>269</v>
      </c>
      <c r="B177" s="7" t="s">
        <v>297</v>
      </c>
      <c r="C177" s="8"/>
      <c r="D177" s="8"/>
      <c r="E177" s="9"/>
    </row>
    <row r="178" spans="1:5" ht="12" customHeight="1" x14ac:dyDescent="0.2">
      <c r="A178" s="7" t="s">
        <v>270</v>
      </c>
      <c r="B178" s="7" t="s">
        <v>298</v>
      </c>
      <c r="C178" s="8">
        <v>17775</v>
      </c>
      <c r="D178" s="8">
        <v>29925</v>
      </c>
      <c r="E178" s="190">
        <f t="shared" ref="E178:E180" si="9">+C178-D178</f>
        <v>-12150</v>
      </c>
    </row>
    <row r="179" spans="1:5" ht="12" customHeight="1" x14ac:dyDescent="0.2">
      <c r="A179" s="7" t="s">
        <v>271</v>
      </c>
      <c r="B179" s="7" t="s">
        <v>299</v>
      </c>
      <c r="C179" s="8">
        <v>121923.85</v>
      </c>
      <c r="D179" s="8">
        <v>141108.89000000001</v>
      </c>
      <c r="E179" s="190">
        <f t="shared" si="9"/>
        <v>-19185.040000000008</v>
      </c>
    </row>
    <row r="180" spans="1:5" ht="12" customHeight="1" x14ac:dyDescent="0.2">
      <c r="A180" s="7" t="s">
        <v>272</v>
      </c>
      <c r="B180" s="7" t="s">
        <v>300</v>
      </c>
      <c r="C180" s="10">
        <v>13067.54</v>
      </c>
      <c r="D180" s="10">
        <v>0</v>
      </c>
      <c r="E180" s="190">
        <f t="shared" si="9"/>
        <v>13067.54</v>
      </c>
    </row>
    <row r="181" spans="1:5" ht="12" customHeight="1" x14ac:dyDescent="0.2">
      <c r="A181" s="7"/>
      <c r="B181" s="7"/>
      <c r="C181" s="8"/>
      <c r="D181" s="8"/>
      <c r="E181" s="9"/>
    </row>
    <row r="182" spans="1:5" ht="12" customHeight="1" x14ac:dyDescent="0.2">
      <c r="A182" s="7" t="s">
        <v>273</v>
      </c>
      <c r="B182" s="7" t="s">
        <v>297</v>
      </c>
      <c r="C182" s="8">
        <v>152766.39000000001</v>
      </c>
      <c r="D182" s="8">
        <v>171033.89</v>
      </c>
      <c r="E182" s="9"/>
    </row>
    <row r="183" spans="1:5" ht="12" customHeight="1" x14ac:dyDescent="0.2">
      <c r="A183" s="7"/>
      <c r="B183" s="7"/>
      <c r="C183" s="8"/>
      <c r="D183" s="8"/>
      <c r="E183" s="9"/>
    </row>
    <row r="184" spans="1:5" ht="12" customHeight="1" x14ac:dyDescent="0.2">
      <c r="A184" s="7" t="s">
        <v>274</v>
      </c>
      <c r="B184" s="7" t="s">
        <v>301</v>
      </c>
      <c r="C184" s="8"/>
      <c r="D184" s="8"/>
      <c r="E184" s="9"/>
    </row>
    <row r="185" spans="1:5" ht="12" customHeight="1" x14ac:dyDescent="0.2">
      <c r="A185" s="7" t="s">
        <v>275</v>
      </c>
      <c r="B185" s="7" t="s">
        <v>302</v>
      </c>
      <c r="C185" s="8">
        <v>30586.01</v>
      </c>
      <c r="D185" s="8">
        <v>48296.57</v>
      </c>
      <c r="E185" s="190">
        <f t="shared" ref="E185:E225" si="10">+C185-D185</f>
        <v>-17710.560000000001</v>
      </c>
    </row>
    <row r="186" spans="1:5" ht="12" customHeight="1" x14ac:dyDescent="0.2">
      <c r="A186" s="7" t="s">
        <v>303</v>
      </c>
      <c r="B186" s="7" t="s">
        <v>346</v>
      </c>
      <c r="C186" s="8">
        <v>12425.53</v>
      </c>
      <c r="D186" s="8">
        <v>28069.47</v>
      </c>
      <c r="E186" s="190">
        <f t="shared" si="10"/>
        <v>-15643.94</v>
      </c>
    </row>
    <row r="187" spans="1:5" ht="12" customHeight="1" x14ac:dyDescent="0.2">
      <c r="A187" s="7" t="s">
        <v>304</v>
      </c>
      <c r="B187" s="7" t="s">
        <v>347</v>
      </c>
      <c r="C187" s="8">
        <v>153044.76</v>
      </c>
      <c r="D187" s="8">
        <v>134582.15</v>
      </c>
      <c r="E187" s="190">
        <f t="shared" si="10"/>
        <v>18462.610000000015</v>
      </c>
    </row>
    <row r="188" spans="1:5" ht="12" customHeight="1" x14ac:dyDescent="0.2">
      <c r="A188" s="7" t="s">
        <v>305</v>
      </c>
      <c r="B188" s="7" t="s">
        <v>348</v>
      </c>
      <c r="C188" s="8">
        <v>1953.72</v>
      </c>
      <c r="D188" s="8">
        <v>3851.29</v>
      </c>
      <c r="E188" s="190">
        <f t="shared" si="10"/>
        <v>-1897.57</v>
      </c>
    </row>
    <row r="189" spans="1:5" ht="12" customHeight="1" x14ac:dyDescent="0.2">
      <c r="A189" s="7" t="s">
        <v>306</v>
      </c>
      <c r="B189" s="7" t="s">
        <v>349</v>
      </c>
      <c r="C189" s="8">
        <v>0</v>
      </c>
      <c r="D189" s="8">
        <v>-568.16</v>
      </c>
      <c r="E189" s="190">
        <f t="shared" si="10"/>
        <v>568.16</v>
      </c>
    </row>
    <row r="190" spans="1:5" ht="12" customHeight="1" x14ac:dyDescent="0.2">
      <c r="A190" s="7" t="s">
        <v>307</v>
      </c>
      <c r="B190" s="7" t="s">
        <v>350</v>
      </c>
      <c r="C190" s="8">
        <v>3409.68</v>
      </c>
      <c r="D190" s="8">
        <v>4918.07</v>
      </c>
      <c r="E190" s="190">
        <f t="shared" si="10"/>
        <v>-1508.3899999999999</v>
      </c>
    </row>
    <row r="191" spans="1:5" ht="12" customHeight="1" x14ac:dyDescent="0.2">
      <c r="A191" s="7" t="s">
        <v>308</v>
      </c>
      <c r="B191" s="7" t="s">
        <v>351</v>
      </c>
      <c r="C191" s="8">
        <v>4604.63</v>
      </c>
      <c r="D191" s="8">
        <v>7762.24</v>
      </c>
      <c r="E191" s="190">
        <f t="shared" si="10"/>
        <v>-3157.6099999999997</v>
      </c>
    </row>
    <row r="192" spans="1:5" ht="12" customHeight="1" x14ac:dyDescent="0.2">
      <c r="A192" s="7" t="s">
        <v>309</v>
      </c>
      <c r="B192" s="7" t="s">
        <v>352</v>
      </c>
      <c r="C192" s="8">
        <v>20319.38</v>
      </c>
      <c r="D192" s="8">
        <v>20516.77</v>
      </c>
      <c r="E192" s="190">
        <f t="shared" si="10"/>
        <v>-197.38999999999942</v>
      </c>
    </row>
    <row r="193" spans="1:5" ht="12" customHeight="1" x14ac:dyDescent="0.2">
      <c r="A193" s="7" t="s">
        <v>310</v>
      </c>
      <c r="B193" s="7" t="s">
        <v>353</v>
      </c>
      <c r="C193" s="8">
        <v>30606.9</v>
      </c>
      <c r="D193" s="8">
        <v>53521.5</v>
      </c>
      <c r="E193" s="190">
        <f t="shared" si="10"/>
        <v>-22914.6</v>
      </c>
    </row>
    <row r="194" spans="1:5" ht="12" customHeight="1" x14ac:dyDescent="0.2">
      <c r="A194" s="7" t="s">
        <v>311</v>
      </c>
      <c r="B194" s="7" t="s">
        <v>354</v>
      </c>
      <c r="C194" s="8">
        <v>60979.33</v>
      </c>
      <c r="D194" s="8">
        <v>67076.36</v>
      </c>
      <c r="E194" s="190">
        <f t="shared" si="10"/>
        <v>-6097.0299999999988</v>
      </c>
    </row>
    <row r="195" spans="1:5" ht="12" customHeight="1" x14ac:dyDescent="0.2">
      <c r="A195" s="7" t="s">
        <v>312</v>
      </c>
      <c r="B195" s="7" t="s">
        <v>355</v>
      </c>
      <c r="C195" s="8">
        <v>106343.96</v>
      </c>
      <c r="D195" s="8">
        <v>144562.88</v>
      </c>
      <c r="E195" s="190">
        <f t="shared" si="10"/>
        <v>-38218.92</v>
      </c>
    </row>
    <row r="196" spans="1:5" ht="12" customHeight="1" x14ac:dyDescent="0.2">
      <c r="A196" s="7" t="s">
        <v>313</v>
      </c>
      <c r="B196" s="7" t="s">
        <v>356</v>
      </c>
      <c r="C196" s="8">
        <v>0</v>
      </c>
      <c r="D196" s="8">
        <v>-600.29999999999995</v>
      </c>
      <c r="E196" s="190">
        <f t="shared" si="10"/>
        <v>600.29999999999995</v>
      </c>
    </row>
    <row r="197" spans="1:5" ht="12" customHeight="1" x14ac:dyDescent="0.2">
      <c r="A197" s="7" t="s">
        <v>537</v>
      </c>
      <c r="B197" s="7" t="s">
        <v>538</v>
      </c>
      <c r="C197" s="8">
        <v>0</v>
      </c>
      <c r="D197" s="8">
        <v>-620.48</v>
      </c>
      <c r="E197" s="190">
        <f t="shared" si="10"/>
        <v>620.48</v>
      </c>
    </row>
    <row r="198" spans="1:5" ht="12" customHeight="1" x14ac:dyDescent="0.2">
      <c r="A198" s="7" t="s">
        <v>314</v>
      </c>
      <c r="B198" s="7" t="s">
        <v>357</v>
      </c>
      <c r="C198" s="8">
        <v>53417.41</v>
      </c>
      <c r="D198" s="8">
        <v>88524.160000000003</v>
      </c>
      <c r="E198" s="190">
        <f t="shared" si="10"/>
        <v>-35106.75</v>
      </c>
    </row>
    <row r="199" spans="1:5" ht="12" customHeight="1" x14ac:dyDescent="0.2">
      <c r="A199" s="7" t="s">
        <v>315</v>
      </c>
      <c r="B199" s="7" t="s">
        <v>358</v>
      </c>
      <c r="C199" s="8">
        <v>12309.83</v>
      </c>
      <c r="D199" s="8">
        <v>21863.69</v>
      </c>
      <c r="E199" s="190">
        <f t="shared" si="10"/>
        <v>-9553.8599999999988</v>
      </c>
    </row>
    <row r="200" spans="1:5" ht="12" customHeight="1" x14ac:dyDescent="0.2">
      <c r="A200" s="7" t="s">
        <v>316</v>
      </c>
      <c r="B200" s="7" t="s">
        <v>359</v>
      </c>
      <c r="C200" s="8">
        <v>51880.91</v>
      </c>
      <c r="D200" s="8">
        <v>51603.34</v>
      </c>
      <c r="E200" s="190">
        <f t="shared" si="10"/>
        <v>277.57000000000698</v>
      </c>
    </row>
    <row r="201" spans="1:5" ht="12" customHeight="1" x14ac:dyDescent="0.2">
      <c r="A201" s="7" t="s">
        <v>317</v>
      </c>
      <c r="B201" s="7" t="s">
        <v>360</v>
      </c>
      <c r="C201" s="8">
        <v>282941.94</v>
      </c>
      <c r="D201" s="8">
        <v>359749.22</v>
      </c>
      <c r="E201" s="190">
        <f t="shared" si="10"/>
        <v>-76807.27999999997</v>
      </c>
    </row>
    <row r="202" spans="1:5" ht="12" customHeight="1" x14ac:dyDescent="0.2">
      <c r="A202" s="7" t="s">
        <v>318</v>
      </c>
      <c r="B202" s="7" t="s">
        <v>361</v>
      </c>
      <c r="C202" s="8">
        <v>326836</v>
      </c>
      <c r="D202" s="8">
        <v>779026.17</v>
      </c>
      <c r="E202" s="190">
        <f t="shared" si="10"/>
        <v>-452190.17000000004</v>
      </c>
    </row>
    <row r="203" spans="1:5" ht="12" customHeight="1" x14ac:dyDescent="0.2">
      <c r="A203" s="7" t="s">
        <v>319</v>
      </c>
      <c r="B203" s="7" t="s">
        <v>362</v>
      </c>
      <c r="C203" s="8">
        <v>146236.07999999999</v>
      </c>
      <c r="D203" s="8">
        <v>304915.59000000003</v>
      </c>
      <c r="E203" s="190">
        <f t="shared" si="10"/>
        <v>-158679.51000000004</v>
      </c>
    </row>
    <row r="204" spans="1:5" ht="12" customHeight="1" x14ac:dyDescent="0.2">
      <c r="A204" s="7" t="s">
        <v>320</v>
      </c>
      <c r="B204" s="7" t="s">
        <v>363</v>
      </c>
      <c r="C204" s="8">
        <v>102453.08</v>
      </c>
      <c r="D204" s="8">
        <v>47340.52</v>
      </c>
      <c r="E204" s="190">
        <f t="shared" si="10"/>
        <v>55112.560000000005</v>
      </c>
    </row>
    <row r="205" spans="1:5" ht="12" customHeight="1" x14ac:dyDescent="0.2">
      <c r="A205" s="7" t="s">
        <v>321</v>
      </c>
      <c r="B205" s="7" t="s">
        <v>364</v>
      </c>
      <c r="C205" s="8">
        <v>91890</v>
      </c>
      <c r="D205" s="8">
        <v>83670</v>
      </c>
      <c r="E205" s="190">
        <f t="shared" si="10"/>
        <v>8220</v>
      </c>
    </row>
    <row r="206" spans="1:5" ht="12" customHeight="1" x14ac:dyDescent="0.2">
      <c r="A206" s="7" t="s">
        <v>322</v>
      </c>
      <c r="B206" s="7" t="s">
        <v>365</v>
      </c>
      <c r="C206" s="8">
        <v>285531.33</v>
      </c>
      <c r="D206" s="8">
        <v>52890.42</v>
      </c>
      <c r="E206" s="190">
        <f t="shared" si="10"/>
        <v>232640.91000000003</v>
      </c>
    </row>
    <row r="207" spans="1:5" ht="12" customHeight="1" x14ac:dyDescent="0.2">
      <c r="A207" s="7" t="s">
        <v>323</v>
      </c>
      <c r="B207" s="7" t="s">
        <v>366</v>
      </c>
      <c r="C207" s="8">
        <v>31856.86</v>
      </c>
      <c r="D207" s="8">
        <v>55301.42</v>
      </c>
      <c r="E207" s="190">
        <f t="shared" si="10"/>
        <v>-23444.559999999998</v>
      </c>
    </row>
    <row r="208" spans="1:5" ht="12" customHeight="1" x14ac:dyDescent="0.2">
      <c r="A208" s="7" t="s">
        <v>324</v>
      </c>
      <c r="B208" s="7" t="s">
        <v>367</v>
      </c>
      <c r="C208" s="8">
        <v>32313.98</v>
      </c>
      <c r="D208" s="8">
        <v>76036.289999999994</v>
      </c>
      <c r="E208" s="190">
        <f t="shared" si="10"/>
        <v>-43722.31</v>
      </c>
    </row>
    <row r="209" spans="1:5" ht="12" customHeight="1" x14ac:dyDescent="0.2">
      <c r="A209" s="7" t="s">
        <v>325</v>
      </c>
      <c r="B209" s="7" t="s">
        <v>368</v>
      </c>
      <c r="C209" s="8">
        <v>52570.06</v>
      </c>
      <c r="D209" s="8">
        <v>79328.039999999994</v>
      </c>
      <c r="E209" s="190">
        <f t="shared" si="10"/>
        <v>-26757.979999999996</v>
      </c>
    </row>
    <row r="210" spans="1:5" ht="12" customHeight="1" x14ac:dyDescent="0.2">
      <c r="A210" s="7" t="s">
        <v>326</v>
      </c>
      <c r="B210" s="7" t="s">
        <v>369</v>
      </c>
      <c r="C210" s="8">
        <v>877.89</v>
      </c>
      <c r="D210" s="8">
        <v>3866.63</v>
      </c>
      <c r="E210" s="190">
        <f t="shared" si="10"/>
        <v>-2988.7400000000002</v>
      </c>
    </row>
    <row r="211" spans="1:5" ht="12" customHeight="1" x14ac:dyDescent="0.2">
      <c r="A211" s="7" t="s">
        <v>327</v>
      </c>
      <c r="B211" s="7" t="s">
        <v>370</v>
      </c>
      <c r="C211" s="8">
        <v>95929.32</v>
      </c>
      <c r="D211" s="8">
        <v>140891.47</v>
      </c>
      <c r="E211" s="190">
        <f t="shared" si="10"/>
        <v>-44962.149999999994</v>
      </c>
    </row>
    <row r="212" spans="1:5" ht="12" customHeight="1" x14ac:dyDescent="0.2">
      <c r="A212" s="7" t="s">
        <v>328</v>
      </c>
      <c r="B212" s="7" t="s">
        <v>371</v>
      </c>
      <c r="C212" s="8">
        <v>369.62</v>
      </c>
      <c r="D212" s="8">
        <v>1197.6199999999999</v>
      </c>
      <c r="E212" s="190">
        <f t="shared" si="10"/>
        <v>-827.99999999999989</v>
      </c>
    </row>
    <row r="213" spans="1:5" ht="12" customHeight="1" x14ac:dyDescent="0.2">
      <c r="A213" s="7" t="s">
        <v>329</v>
      </c>
      <c r="B213" s="7" t="s">
        <v>372</v>
      </c>
      <c r="C213" s="8">
        <v>18054.830000000002</v>
      </c>
      <c r="D213" s="8">
        <v>28553.77</v>
      </c>
      <c r="E213" s="190">
        <f t="shared" si="10"/>
        <v>-10498.939999999999</v>
      </c>
    </row>
    <row r="214" spans="1:5" ht="12" customHeight="1" x14ac:dyDescent="0.2">
      <c r="A214" s="7" t="s">
        <v>330</v>
      </c>
      <c r="B214" s="7" t="s">
        <v>373</v>
      </c>
      <c r="C214" s="8">
        <v>109467.68</v>
      </c>
      <c r="D214" s="8">
        <v>219438.89</v>
      </c>
      <c r="E214" s="190">
        <f t="shared" si="10"/>
        <v>-109971.21000000002</v>
      </c>
    </row>
    <row r="215" spans="1:5" ht="12" customHeight="1" x14ac:dyDescent="0.2">
      <c r="A215" s="7" t="s">
        <v>331</v>
      </c>
      <c r="B215" s="7" t="s">
        <v>374</v>
      </c>
      <c r="C215" s="8">
        <v>-27592.69</v>
      </c>
      <c r="D215" s="8">
        <v>-33962.230000000003</v>
      </c>
      <c r="E215" s="190">
        <f t="shared" si="10"/>
        <v>6369.5400000000045</v>
      </c>
    </row>
    <row r="216" spans="1:5" ht="12" customHeight="1" x14ac:dyDescent="0.2">
      <c r="A216" s="7" t="s">
        <v>332</v>
      </c>
      <c r="B216" s="7" t="s">
        <v>375</v>
      </c>
      <c r="C216" s="8">
        <v>-5685.42</v>
      </c>
      <c r="D216" s="8">
        <v>4442.47</v>
      </c>
      <c r="E216" s="190">
        <f t="shared" si="10"/>
        <v>-10127.89</v>
      </c>
    </row>
    <row r="217" spans="1:5" ht="12" customHeight="1" x14ac:dyDescent="0.2">
      <c r="A217" s="7" t="s">
        <v>333</v>
      </c>
      <c r="B217" s="7" t="s">
        <v>376</v>
      </c>
      <c r="C217" s="8">
        <v>-16003.21</v>
      </c>
      <c r="D217" s="8">
        <v>-8699.6</v>
      </c>
      <c r="E217" s="190">
        <f t="shared" si="10"/>
        <v>-7303.6099999999988</v>
      </c>
    </row>
    <row r="218" spans="1:5" ht="12" customHeight="1" x14ac:dyDescent="0.2">
      <c r="A218" s="7" t="s">
        <v>334</v>
      </c>
      <c r="B218" s="7" t="s">
        <v>377</v>
      </c>
      <c r="C218" s="8">
        <v>8610.5</v>
      </c>
      <c r="D218" s="8">
        <v>-5611.5</v>
      </c>
      <c r="E218" s="190">
        <f t="shared" si="10"/>
        <v>14222</v>
      </c>
    </row>
    <row r="219" spans="1:5" ht="12" customHeight="1" x14ac:dyDescent="0.2">
      <c r="A219" s="7" t="s">
        <v>335</v>
      </c>
      <c r="B219" s="7" t="s">
        <v>378</v>
      </c>
      <c r="C219" s="8">
        <v>-12706.97</v>
      </c>
      <c r="D219" s="8">
        <v>685.49</v>
      </c>
      <c r="E219" s="190">
        <f t="shared" si="10"/>
        <v>-13392.46</v>
      </c>
    </row>
    <row r="220" spans="1:5" ht="12" customHeight="1" x14ac:dyDescent="0.2">
      <c r="A220" s="7" t="s">
        <v>336</v>
      </c>
      <c r="B220" s="7" t="s">
        <v>379</v>
      </c>
      <c r="C220" s="8">
        <v>28969.82</v>
      </c>
      <c r="D220" s="8">
        <v>-39766.089999999997</v>
      </c>
      <c r="E220" s="190">
        <f t="shared" si="10"/>
        <v>68735.91</v>
      </c>
    </row>
    <row r="221" spans="1:5" ht="12" customHeight="1" x14ac:dyDescent="0.2">
      <c r="A221" s="7" t="s">
        <v>337</v>
      </c>
      <c r="B221" s="7" t="s">
        <v>380</v>
      </c>
      <c r="C221" s="8">
        <v>-721.58</v>
      </c>
      <c r="D221" s="8">
        <v>-6802.06</v>
      </c>
      <c r="E221" s="190">
        <f t="shared" si="10"/>
        <v>6080.4800000000005</v>
      </c>
    </row>
    <row r="222" spans="1:5" ht="12" customHeight="1" x14ac:dyDescent="0.2">
      <c r="A222" s="7" t="s">
        <v>338</v>
      </c>
      <c r="B222" s="7" t="s">
        <v>381</v>
      </c>
      <c r="C222" s="8">
        <v>21.56</v>
      </c>
      <c r="D222" s="8">
        <v>496.15</v>
      </c>
      <c r="E222" s="190">
        <f t="shared" si="10"/>
        <v>-474.59</v>
      </c>
    </row>
    <row r="223" spans="1:5" ht="12" customHeight="1" x14ac:dyDescent="0.2">
      <c r="A223" s="7" t="s">
        <v>339</v>
      </c>
      <c r="B223" s="7" t="s">
        <v>382</v>
      </c>
      <c r="C223" s="8">
        <v>-14477.55</v>
      </c>
      <c r="D223" s="8">
        <v>4068.84</v>
      </c>
      <c r="E223" s="190">
        <f t="shared" si="10"/>
        <v>-18546.39</v>
      </c>
    </row>
    <row r="224" spans="1:5" ht="12" customHeight="1" x14ac:dyDescent="0.2">
      <c r="A224" s="7" t="s">
        <v>340</v>
      </c>
      <c r="B224" s="7" t="s">
        <v>383</v>
      </c>
      <c r="C224" s="8">
        <v>-0.31</v>
      </c>
      <c r="D224" s="8">
        <v>-131.63999999999999</v>
      </c>
      <c r="E224" s="190">
        <f t="shared" si="10"/>
        <v>131.32999999999998</v>
      </c>
    </row>
    <row r="225" spans="1:5" ht="12" customHeight="1" x14ac:dyDescent="0.2">
      <c r="A225" s="7" t="s">
        <v>341</v>
      </c>
      <c r="B225" s="7" t="s">
        <v>384</v>
      </c>
      <c r="C225" s="10">
        <v>5565.25</v>
      </c>
      <c r="D225" s="10">
        <v>31.25</v>
      </c>
      <c r="E225" s="190">
        <f t="shared" si="10"/>
        <v>5534</v>
      </c>
    </row>
    <row r="226" spans="1:5" ht="12" customHeight="1" x14ac:dyDescent="0.2">
      <c r="A226" s="7" t="s">
        <v>342</v>
      </c>
      <c r="B226" s="7" t="s">
        <v>301</v>
      </c>
      <c r="C226" s="8">
        <v>2085190.12</v>
      </c>
      <c r="D226" s="8">
        <v>2820316.68</v>
      </c>
      <c r="E226" s="9"/>
    </row>
    <row r="227" spans="1:5" ht="12" customHeight="1" x14ac:dyDescent="0.2">
      <c r="A227" s="7"/>
      <c r="B227" s="7"/>
      <c r="C227" s="8"/>
      <c r="D227" s="8"/>
      <c r="E227" s="9"/>
    </row>
    <row r="228" spans="1:5" ht="12" customHeight="1" x14ac:dyDescent="0.2">
      <c r="A228" s="7" t="s">
        <v>343</v>
      </c>
      <c r="B228" s="7" t="s">
        <v>385</v>
      </c>
      <c r="C228" s="8"/>
      <c r="D228" s="8"/>
      <c r="E228" s="9"/>
    </row>
    <row r="229" spans="1:5" ht="12" customHeight="1" x14ac:dyDescent="0.2">
      <c r="A229" s="7" t="s">
        <v>344</v>
      </c>
      <c r="B229" s="7" t="s">
        <v>386</v>
      </c>
      <c r="C229" s="8">
        <v>50248.45</v>
      </c>
      <c r="D229" s="8">
        <v>71555.5</v>
      </c>
      <c r="E229" s="190">
        <f t="shared" ref="E229:E240" si="11">+C229-D229</f>
        <v>-21307.050000000003</v>
      </c>
    </row>
    <row r="230" spans="1:5" ht="12" customHeight="1" x14ac:dyDescent="0.2">
      <c r="A230" s="7" t="s">
        <v>345</v>
      </c>
      <c r="B230" s="7" t="s">
        <v>387</v>
      </c>
      <c r="C230" s="8">
        <v>68447.13</v>
      </c>
      <c r="D230" s="8">
        <v>101118.22</v>
      </c>
      <c r="E230" s="190">
        <f t="shared" si="11"/>
        <v>-32671.089999999997</v>
      </c>
    </row>
    <row r="231" spans="1:5" ht="12" customHeight="1" x14ac:dyDescent="0.2">
      <c r="A231" s="7" t="s">
        <v>388</v>
      </c>
      <c r="B231" s="7" t="s">
        <v>425</v>
      </c>
      <c r="C231" s="8">
        <v>66493.62</v>
      </c>
      <c r="D231" s="8">
        <v>94015.7</v>
      </c>
      <c r="E231" s="190">
        <f t="shared" si="11"/>
        <v>-27522.080000000002</v>
      </c>
    </row>
    <row r="232" spans="1:5" ht="12" customHeight="1" x14ac:dyDescent="0.2">
      <c r="A232" s="7" t="s">
        <v>389</v>
      </c>
      <c r="B232" s="7" t="s">
        <v>426</v>
      </c>
      <c r="C232" s="8">
        <v>28267.07</v>
      </c>
      <c r="D232" s="8">
        <v>31710.53</v>
      </c>
      <c r="E232" s="190">
        <f t="shared" si="11"/>
        <v>-3443.4599999999991</v>
      </c>
    </row>
    <row r="233" spans="1:5" ht="12" customHeight="1" x14ac:dyDescent="0.2">
      <c r="A233" s="7" t="s">
        <v>390</v>
      </c>
      <c r="B233" s="7" t="s">
        <v>427</v>
      </c>
      <c r="C233" s="8">
        <v>5797.26</v>
      </c>
      <c r="D233" s="8">
        <v>8557.2000000000007</v>
      </c>
      <c r="E233" s="190">
        <f t="shared" si="11"/>
        <v>-2759.9400000000005</v>
      </c>
    </row>
    <row r="234" spans="1:5" ht="12" customHeight="1" x14ac:dyDescent="0.2">
      <c r="A234" s="7" t="s">
        <v>391</v>
      </c>
      <c r="B234" s="7" t="s">
        <v>428</v>
      </c>
      <c r="C234" s="8">
        <v>22785.35</v>
      </c>
      <c r="D234" s="8">
        <v>23186.16</v>
      </c>
      <c r="E234" s="190">
        <f t="shared" si="11"/>
        <v>-400.81000000000131</v>
      </c>
    </row>
    <row r="235" spans="1:5" ht="12" customHeight="1" x14ac:dyDescent="0.2">
      <c r="A235" s="7" t="s">
        <v>539</v>
      </c>
      <c r="B235" s="7" t="s">
        <v>540</v>
      </c>
      <c r="C235" s="8">
        <v>0</v>
      </c>
      <c r="D235" s="8">
        <v>-793.6</v>
      </c>
      <c r="E235" s="190">
        <f t="shared" si="11"/>
        <v>793.6</v>
      </c>
    </row>
    <row r="236" spans="1:5" ht="12" customHeight="1" x14ac:dyDescent="0.2">
      <c r="A236" s="7" t="s">
        <v>392</v>
      </c>
      <c r="B236" s="7" t="s">
        <v>429</v>
      </c>
      <c r="C236" s="8">
        <v>-2466.35</v>
      </c>
      <c r="D236" s="8">
        <v>-1454.33</v>
      </c>
      <c r="E236" s="190">
        <f t="shared" si="11"/>
        <v>-1012.02</v>
      </c>
    </row>
    <row r="237" spans="1:5" ht="12" customHeight="1" x14ac:dyDescent="0.2">
      <c r="A237" s="7" t="s">
        <v>393</v>
      </c>
      <c r="B237" s="7" t="s">
        <v>430</v>
      </c>
      <c r="C237" s="8">
        <v>-6781.7</v>
      </c>
      <c r="D237" s="8">
        <v>277</v>
      </c>
      <c r="E237" s="190">
        <f t="shared" si="11"/>
        <v>-7058.7</v>
      </c>
    </row>
    <row r="238" spans="1:5" ht="12" customHeight="1" x14ac:dyDescent="0.2">
      <c r="A238" s="7" t="s">
        <v>394</v>
      </c>
      <c r="B238" s="7" t="s">
        <v>431</v>
      </c>
      <c r="C238" s="8">
        <v>10601.19</v>
      </c>
      <c r="D238" s="8">
        <v>-10306.129999999999</v>
      </c>
      <c r="E238" s="190">
        <f t="shared" si="11"/>
        <v>20907.32</v>
      </c>
    </row>
    <row r="239" spans="1:5" ht="12" customHeight="1" x14ac:dyDescent="0.2">
      <c r="A239" s="7" t="s">
        <v>395</v>
      </c>
      <c r="B239" s="7" t="s">
        <v>432</v>
      </c>
      <c r="C239" s="8">
        <v>-10175.870000000001</v>
      </c>
      <c r="D239" s="8">
        <v>686.85</v>
      </c>
      <c r="E239" s="190">
        <f t="shared" si="11"/>
        <v>-10862.720000000001</v>
      </c>
    </row>
    <row r="240" spans="1:5" ht="12" customHeight="1" x14ac:dyDescent="0.2">
      <c r="A240" s="7" t="s">
        <v>396</v>
      </c>
      <c r="B240" s="7" t="s">
        <v>433</v>
      </c>
      <c r="C240" s="10">
        <v>-1241.3800000000001</v>
      </c>
      <c r="D240" s="10">
        <v>1439.57</v>
      </c>
      <c r="E240" s="190">
        <f t="shared" si="11"/>
        <v>-2680.95</v>
      </c>
    </row>
    <row r="241" spans="1:5" ht="12" customHeight="1" x14ac:dyDescent="0.2">
      <c r="A241" s="7"/>
      <c r="B241" s="7"/>
      <c r="C241" s="8"/>
      <c r="D241" s="8"/>
      <c r="E241" s="9"/>
    </row>
    <row r="242" spans="1:5" ht="12" customHeight="1" x14ac:dyDescent="0.2">
      <c r="A242" s="7" t="s">
        <v>397</v>
      </c>
      <c r="B242" s="7" t="s">
        <v>385</v>
      </c>
      <c r="C242" s="8">
        <v>231974.77</v>
      </c>
      <c r="D242" s="8">
        <v>319992.67</v>
      </c>
      <c r="E242" s="9"/>
    </row>
    <row r="243" spans="1:5" ht="12" customHeight="1" x14ac:dyDescent="0.2">
      <c r="A243" s="7"/>
      <c r="B243" s="7"/>
      <c r="C243" s="8"/>
      <c r="D243" s="8"/>
      <c r="E243" s="9"/>
    </row>
    <row r="244" spans="1:5" ht="12" customHeight="1" x14ac:dyDescent="0.2">
      <c r="A244" s="7" t="s">
        <v>398</v>
      </c>
      <c r="B244" s="7" t="s">
        <v>434</v>
      </c>
      <c r="C244" s="8"/>
      <c r="D244" s="8"/>
      <c r="E244" s="9"/>
    </row>
    <row r="245" spans="1:5" ht="12" customHeight="1" x14ac:dyDescent="0.2">
      <c r="A245" s="7" t="s">
        <v>399</v>
      </c>
      <c r="B245" s="7" t="s">
        <v>435</v>
      </c>
      <c r="C245" s="8">
        <v>63892.480000000003</v>
      </c>
      <c r="D245" s="8">
        <v>90213.57</v>
      </c>
      <c r="E245" s="190">
        <f t="shared" ref="E245:E253" si="12">+C245-D245</f>
        <v>-26321.090000000004</v>
      </c>
    </row>
    <row r="246" spans="1:5" ht="12" customHeight="1" x14ac:dyDescent="0.2">
      <c r="A246" s="7" t="s">
        <v>400</v>
      </c>
      <c r="B246" s="7" t="s">
        <v>436</v>
      </c>
      <c r="C246" s="8">
        <v>78192.73</v>
      </c>
      <c r="D246" s="8">
        <v>101160.41</v>
      </c>
      <c r="E246" s="190">
        <f t="shared" si="12"/>
        <v>-22967.680000000008</v>
      </c>
    </row>
    <row r="247" spans="1:5" ht="12" customHeight="1" x14ac:dyDescent="0.2">
      <c r="A247" s="7" t="s">
        <v>401</v>
      </c>
      <c r="B247" s="7" t="s">
        <v>437</v>
      </c>
      <c r="C247" s="8">
        <v>46012.74</v>
      </c>
      <c r="D247" s="8">
        <v>53367.49</v>
      </c>
      <c r="E247" s="190">
        <f t="shared" si="12"/>
        <v>-7354.75</v>
      </c>
    </row>
    <row r="248" spans="1:5" ht="12" customHeight="1" x14ac:dyDescent="0.2">
      <c r="A248" s="7" t="s">
        <v>402</v>
      </c>
      <c r="B248" s="7" t="s">
        <v>438</v>
      </c>
      <c r="C248" s="8">
        <v>295148.59000000003</v>
      </c>
      <c r="D248" s="8">
        <v>547516.11</v>
      </c>
      <c r="E248" s="190">
        <f t="shared" si="12"/>
        <v>-252367.51999999996</v>
      </c>
    </row>
    <row r="249" spans="1:5" ht="12" customHeight="1" x14ac:dyDescent="0.2">
      <c r="A249" s="7" t="s">
        <v>541</v>
      </c>
      <c r="B249" s="7" t="s">
        <v>542</v>
      </c>
      <c r="C249" s="8">
        <v>0</v>
      </c>
      <c r="D249" s="8">
        <v>-94.91</v>
      </c>
      <c r="E249" s="190">
        <f t="shared" si="12"/>
        <v>94.91</v>
      </c>
    </row>
    <row r="250" spans="1:5" ht="12" customHeight="1" x14ac:dyDescent="0.2">
      <c r="A250" s="7" t="s">
        <v>403</v>
      </c>
      <c r="B250" s="7" t="s">
        <v>439</v>
      </c>
      <c r="C250" s="8">
        <v>426422.27</v>
      </c>
      <c r="D250" s="8">
        <v>519264.79</v>
      </c>
      <c r="E250" s="190">
        <f t="shared" si="12"/>
        <v>-92842.51999999996</v>
      </c>
    </row>
    <row r="251" spans="1:5" ht="12" customHeight="1" x14ac:dyDescent="0.2">
      <c r="A251" s="7" t="s">
        <v>404</v>
      </c>
      <c r="B251" s="7" t="s">
        <v>440</v>
      </c>
      <c r="C251" s="8">
        <v>155360.72</v>
      </c>
      <c r="D251" s="8">
        <v>263811.98</v>
      </c>
      <c r="E251" s="190">
        <f t="shared" si="12"/>
        <v>-108451.25999999998</v>
      </c>
    </row>
    <row r="252" spans="1:5" ht="12" customHeight="1" x14ac:dyDescent="0.2">
      <c r="A252" s="7" t="s">
        <v>405</v>
      </c>
      <c r="B252" s="7" t="s">
        <v>441</v>
      </c>
      <c r="C252" s="8">
        <v>10593.67</v>
      </c>
      <c r="D252" s="8">
        <v>-4296.49</v>
      </c>
      <c r="E252" s="190">
        <f t="shared" si="12"/>
        <v>14890.16</v>
      </c>
    </row>
    <row r="253" spans="1:5" ht="12" customHeight="1" x14ac:dyDescent="0.2">
      <c r="A253" s="7" t="s">
        <v>406</v>
      </c>
      <c r="B253" s="7" t="s">
        <v>442</v>
      </c>
      <c r="C253" s="10">
        <v>548.80999999999995</v>
      </c>
      <c r="D253" s="10">
        <v>-77.09</v>
      </c>
      <c r="E253" s="190">
        <f t="shared" si="12"/>
        <v>625.9</v>
      </c>
    </row>
    <row r="254" spans="1:5" ht="12" customHeight="1" x14ac:dyDescent="0.2">
      <c r="A254" s="7"/>
      <c r="B254" s="7"/>
      <c r="C254" s="8"/>
      <c r="D254" s="8"/>
      <c r="E254" s="9"/>
    </row>
    <row r="255" spans="1:5" ht="12" customHeight="1" x14ac:dyDescent="0.2">
      <c r="A255" s="7" t="s">
        <v>407</v>
      </c>
      <c r="B255" s="7" t="s">
        <v>434</v>
      </c>
      <c r="C255" s="8">
        <v>1076172.01</v>
      </c>
      <c r="D255" s="8">
        <v>1570865.86</v>
      </c>
      <c r="E255" s="9"/>
    </row>
    <row r="256" spans="1:5" ht="12" customHeight="1" x14ac:dyDescent="0.2">
      <c r="A256" s="7"/>
      <c r="B256" s="7"/>
      <c r="C256" s="8"/>
      <c r="D256" s="8"/>
      <c r="E256" s="9"/>
    </row>
    <row r="257" spans="1:5" ht="12" customHeight="1" x14ac:dyDescent="0.2">
      <c r="A257" s="7" t="s">
        <v>408</v>
      </c>
      <c r="B257" s="7" t="s">
        <v>443</v>
      </c>
      <c r="C257" s="8"/>
      <c r="D257" s="8"/>
      <c r="E257" s="9"/>
    </row>
    <row r="258" spans="1:5" ht="12" customHeight="1" x14ac:dyDescent="0.2">
      <c r="A258" s="7" t="s">
        <v>409</v>
      </c>
      <c r="B258" s="7" t="s">
        <v>444</v>
      </c>
      <c r="C258" s="8">
        <v>413068.23</v>
      </c>
      <c r="D258" s="8">
        <v>612471.54</v>
      </c>
      <c r="E258" s="190">
        <f t="shared" ref="E258:E266" si="13">+C258-D258</f>
        <v>-199403.31000000006</v>
      </c>
    </row>
    <row r="259" spans="1:5" ht="12" customHeight="1" x14ac:dyDescent="0.2">
      <c r="A259" s="7" t="s">
        <v>410</v>
      </c>
      <c r="B259" s="7" t="s">
        <v>445</v>
      </c>
      <c r="C259" s="8">
        <v>598475.17000000004</v>
      </c>
      <c r="D259" s="8">
        <v>770271.67</v>
      </c>
      <c r="E259" s="190">
        <f t="shared" si="13"/>
        <v>-171796.5</v>
      </c>
    </row>
    <row r="260" spans="1:5" ht="12" customHeight="1" x14ac:dyDescent="0.2">
      <c r="A260" s="7" t="s">
        <v>411</v>
      </c>
      <c r="B260" s="7" t="s">
        <v>446</v>
      </c>
      <c r="C260" s="8">
        <v>168307.4</v>
      </c>
      <c r="D260" s="8">
        <v>141170.76</v>
      </c>
      <c r="E260" s="190">
        <f t="shared" si="13"/>
        <v>27136.639999999985</v>
      </c>
    </row>
    <row r="261" spans="1:5" ht="12" customHeight="1" x14ac:dyDescent="0.2">
      <c r="A261" s="7" t="s">
        <v>412</v>
      </c>
      <c r="B261" s="7" t="s">
        <v>447</v>
      </c>
      <c r="C261" s="8">
        <v>231133.67</v>
      </c>
      <c r="D261" s="8">
        <v>354332.06</v>
      </c>
      <c r="E261" s="190">
        <f t="shared" si="13"/>
        <v>-123198.38999999998</v>
      </c>
    </row>
    <row r="262" spans="1:5" ht="12" customHeight="1" x14ac:dyDescent="0.2">
      <c r="A262" s="7" t="s">
        <v>543</v>
      </c>
      <c r="B262" s="7" t="s">
        <v>544</v>
      </c>
      <c r="C262" s="8">
        <v>0</v>
      </c>
      <c r="D262" s="8">
        <v>937.75</v>
      </c>
      <c r="E262" s="190">
        <f t="shared" si="13"/>
        <v>-937.75</v>
      </c>
    </row>
    <row r="263" spans="1:5" ht="12" customHeight="1" x14ac:dyDescent="0.2">
      <c r="A263" s="7" t="s">
        <v>413</v>
      </c>
      <c r="B263" s="7" t="s">
        <v>448</v>
      </c>
      <c r="C263" s="8">
        <v>789842.4</v>
      </c>
      <c r="D263" s="8">
        <v>759180.9</v>
      </c>
      <c r="E263" s="190">
        <f t="shared" si="13"/>
        <v>30661.5</v>
      </c>
    </row>
    <row r="264" spans="1:5" ht="12" customHeight="1" x14ac:dyDescent="0.2">
      <c r="A264" s="7" t="s">
        <v>414</v>
      </c>
      <c r="B264" s="7" t="s">
        <v>449</v>
      </c>
      <c r="C264" s="8">
        <v>679284.12</v>
      </c>
      <c r="D264" s="8">
        <v>986960.77</v>
      </c>
      <c r="E264" s="190">
        <f t="shared" si="13"/>
        <v>-307676.65000000002</v>
      </c>
    </row>
    <row r="265" spans="1:5" ht="12" customHeight="1" x14ac:dyDescent="0.2">
      <c r="A265" s="7" t="s">
        <v>415</v>
      </c>
      <c r="B265" s="7" t="s">
        <v>450</v>
      </c>
      <c r="C265" s="8">
        <v>-29779.03</v>
      </c>
      <c r="D265" s="8">
        <v>-40144.699999999997</v>
      </c>
      <c r="E265" s="190">
        <f t="shared" si="13"/>
        <v>10365.669999999998</v>
      </c>
    </row>
    <row r="266" spans="1:5" ht="12" customHeight="1" x14ac:dyDescent="0.2">
      <c r="A266" s="7" t="s">
        <v>416</v>
      </c>
      <c r="B266" s="7" t="s">
        <v>451</v>
      </c>
      <c r="C266" s="10">
        <v>25522.32</v>
      </c>
      <c r="D266" s="10">
        <v>5759.26</v>
      </c>
      <c r="E266" s="190">
        <f t="shared" si="13"/>
        <v>19763.059999999998</v>
      </c>
    </row>
    <row r="267" spans="1:5" ht="12" customHeight="1" x14ac:dyDescent="0.2">
      <c r="A267" s="7"/>
      <c r="B267" s="7"/>
      <c r="C267" s="8"/>
      <c r="D267" s="8"/>
      <c r="E267" s="9"/>
    </row>
    <row r="268" spans="1:5" ht="12" customHeight="1" x14ac:dyDescent="0.2">
      <c r="A268" s="7" t="s">
        <v>417</v>
      </c>
      <c r="B268" s="7" t="s">
        <v>443</v>
      </c>
      <c r="C268" s="8">
        <v>2875854.28</v>
      </c>
      <c r="D268" s="8">
        <v>3590940.01</v>
      </c>
      <c r="E268" s="9"/>
    </row>
    <row r="269" spans="1:5" ht="12" customHeight="1" x14ac:dyDescent="0.2">
      <c r="A269" s="7"/>
      <c r="B269" s="7"/>
      <c r="C269" s="8"/>
      <c r="D269" s="8"/>
      <c r="E269" s="9"/>
    </row>
    <row r="270" spans="1:5" ht="12" customHeight="1" x14ac:dyDescent="0.2">
      <c r="A270" s="7" t="s">
        <v>418</v>
      </c>
      <c r="B270" s="7" t="s">
        <v>452</v>
      </c>
      <c r="C270" s="8"/>
      <c r="D270" s="8"/>
      <c r="E270" s="9"/>
    </row>
    <row r="271" spans="1:5" ht="12" customHeight="1" x14ac:dyDescent="0.2">
      <c r="A271" s="7" t="s">
        <v>419</v>
      </c>
      <c r="B271" s="7" t="s">
        <v>453</v>
      </c>
      <c r="C271" s="8">
        <v>344819.19</v>
      </c>
      <c r="D271" s="8">
        <v>264482.36</v>
      </c>
      <c r="E271" s="190">
        <f t="shared" ref="E271:E272" si="14">+C271-D271</f>
        <v>80336.830000000016</v>
      </c>
    </row>
    <row r="272" spans="1:5" ht="12" customHeight="1" x14ac:dyDescent="0.2">
      <c r="A272" s="7" t="s">
        <v>420</v>
      </c>
      <c r="B272" s="7" t="s">
        <v>454</v>
      </c>
      <c r="C272" s="10">
        <v>-23204.09</v>
      </c>
      <c r="D272" s="10">
        <v>1054.99</v>
      </c>
      <c r="E272" s="190">
        <f t="shared" si="14"/>
        <v>-24259.08</v>
      </c>
    </row>
    <row r="273" spans="1:5" ht="12" customHeight="1" x14ac:dyDescent="0.2">
      <c r="A273" s="7"/>
      <c r="B273" s="7"/>
      <c r="C273" s="8"/>
      <c r="D273" s="8"/>
      <c r="E273" s="9"/>
    </row>
    <row r="274" spans="1:5" ht="12" customHeight="1" x14ac:dyDescent="0.2">
      <c r="A274" s="7" t="s">
        <v>421</v>
      </c>
      <c r="B274" s="7" t="s">
        <v>452</v>
      </c>
      <c r="C274" s="8">
        <v>321615.09999999998</v>
      </c>
      <c r="D274" s="8">
        <v>265537.34999999998</v>
      </c>
      <c r="E274" s="9"/>
    </row>
    <row r="275" spans="1:5" ht="12" customHeight="1" x14ac:dyDescent="0.2">
      <c r="A275" s="7"/>
      <c r="B275" s="7"/>
      <c r="C275" s="8"/>
      <c r="D275" s="8"/>
      <c r="E275" s="9"/>
    </row>
    <row r="276" spans="1:5" ht="12" customHeight="1" x14ac:dyDescent="0.2">
      <c r="A276" s="7" t="s">
        <v>422</v>
      </c>
      <c r="B276" s="7" t="s">
        <v>455</v>
      </c>
      <c r="C276" s="8"/>
      <c r="D276" s="8"/>
      <c r="E276" s="9"/>
    </row>
    <row r="277" spans="1:5" ht="12" customHeight="1" x14ac:dyDescent="0.2">
      <c r="A277" s="7" t="s">
        <v>423</v>
      </c>
      <c r="B277" s="7" t="s">
        <v>456</v>
      </c>
      <c r="C277" s="8">
        <v>2023132.23</v>
      </c>
      <c r="D277" s="8">
        <v>2358746.7999999998</v>
      </c>
      <c r="E277" s="190">
        <f t="shared" ref="E277:E278" si="15">+C277-D277</f>
        <v>-335614.56999999983</v>
      </c>
    </row>
    <row r="278" spans="1:5" ht="12" customHeight="1" x14ac:dyDescent="0.2">
      <c r="A278" s="7" t="s">
        <v>424</v>
      </c>
      <c r="B278" s="7" t="s">
        <v>457</v>
      </c>
      <c r="C278" s="10">
        <v>911.2</v>
      </c>
      <c r="D278" s="10">
        <v>7880.8</v>
      </c>
      <c r="E278" s="190">
        <f t="shared" si="15"/>
        <v>-6969.6</v>
      </c>
    </row>
    <row r="279" spans="1:5" ht="12" customHeight="1" x14ac:dyDescent="0.2">
      <c r="A279" s="7"/>
      <c r="B279" s="7"/>
      <c r="C279" s="8"/>
      <c r="D279" s="8"/>
      <c r="E279" s="9"/>
    </row>
    <row r="280" spans="1:5" ht="12" customHeight="1" x14ac:dyDescent="0.2">
      <c r="A280" s="7" t="s">
        <v>458</v>
      </c>
      <c r="B280" s="7" t="s">
        <v>455</v>
      </c>
      <c r="C280" s="8">
        <v>2024043.43</v>
      </c>
      <c r="D280" s="8">
        <v>2366627.6</v>
      </c>
      <c r="E280" s="9"/>
    </row>
    <row r="281" spans="1:5" ht="12" customHeight="1" x14ac:dyDescent="0.2">
      <c r="A281" s="7"/>
      <c r="B281" s="7"/>
      <c r="C281" s="8"/>
      <c r="D281" s="8"/>
      <c r="E281" s="9"/>
    </row>
    <row r="282" spans="1:5" ht="12" customHeight="1" x14ac:dyDescent="0.2">
      <c r="A282" s="7" t="s">
        <v>459</v>
      </c>
      <c r="B282" s="7" t="s">
        <v>486</v>
      </c>
    </row>
    <row r="283" spans="1:5" ht="12" customHeight="1" x14ac:dyDescent="0.2">
      <c r="A283" s="7" t="s">
        <v>460</v>
      </c>
      <c r="B283" s="7" t="s">
        <v>487</v>
      </c>
      <c r="C283" s="10">
        <v>8882.26</v>
      </c>
      <c r="D283" s="10">
        <v>-25507.78</v>
      </c>
      <c r="E283" s="190">
        <f>+C283-D283</f>
        <v>34390.04</v>
      </c>
    </row>
    <row r="284" spans="1:5" ht="12" customHeight="1" x14ac:dyDescent="0.2">
      <c r="A284" s="7"/>
      <c r="B284" s="7"/>
      <c r="C284" s="8"/>
      <c r="D284" s="8"/>
      <c r="E284" s="9"/>
    </row>
    <row r="285" spans="1:5" ht="12" customHeight="1" x14ac:dyDescent="0.2">
      <c r="A285" s="7" t="s">
        <v>461</v>
      </c>
      <c r="B285" s="7" t="s">
        <v>486</v>
      </c>
      <c r="C285" s="8">
        <v>8882.26</v>
      </c>
      <c r="D285" s="8">
        <v>-25507.78</v>
      </c>
      <c r="E285" s="9"/>
    </row>
    <row r="286" spans="1:5" ht="12" customHeight="1" x14ac:dyDescent="0.2">
      <c r="A286" s="7"/>
      <c r="B286" s="7"/>
      <c r="C286" s="8"/>
      <c r="D286" s="8"/>
      <c r="E286" s="9"/>
    </row>
    <row r="287" spans="1:5" ht="12" customHeight="1" x14ac:dyDescent="0.2">
      <c r="A287" s="7" t="s">
        <v>462</v>
      </c>
      <c r="B287" s="7" t="s">
        <v>488</v>
      </c>
      <c r="C287" s="8"/>
      <c r="D287" s="8"/>
      <c r="E287" s="9"/>
    </row>
    <row r="288" spans="1:5" ht="12" customHeight="1" x14ac:dyDescent="0.2">
      <c r="A288" s="7" t="s">
        <v>463</v>
      </c>
      <c r="B288" s="7" t="s">
        <v>489</v>
      </c>
      <c r="C288" s="8">
        <v>152853</v>
      </c>
      <c r="D288" s="8">
        <v>245799.66</v>
      </c>
      <c r="E288" s="190">
        <f t="shared" ref="E288:E289" si="16">+C288-D288</f>
        <v>-92946.66</v>
      </c>
    </row>
    <row r="289" spans="1:5" ht="12" customHeight="1" x14ac:dyDescent="0.2">
      <c r="A289" s="7" t="s">
        <v>464</v>
      </c>
      <c r="B289" s="7" t="s">
        <v>490</v>
      </c>
      <c r="C289" s="10">
        <v>172.52</v>
      </c>
      <c r="D289" s="10">
        <v>3941.88</v>
      </c>
      <c r="E289" s="190">
        <f t="shared" si="16"/>
        <v>-3769.36</v>
      </c>
    </row>
    <row r="290" spans="1:5" ht="12" customHeight="1" x14ac:dyDescent="0.2">
      <c r="A290" s="7"/>
      <c r="B290" s="7"/>
      <c r="C290" s="8"/>
      <c r="D290" s="8"/>
      <c r="E290" s="9"/>
    </row>
    <row r="291" spans="1:5" ht="12" customHeight="1" x14ac:dyDescent="0.2">
      <c r="A291" s="7" t="s">
        <v>465</v>
      </c>
      <c r="B291" s="7" t="s">
        <v>488</v>
      </c>
      <c r="C291" s="8">
        <v>153025.51999999999</v>
      </c>
      <c r="D291" s="8">
        <v>249741.54</v>
      </c>
      <c r="E291" s="9"/>
    </row>
    <row r="292" spans="1:5" ht="12" customHeight="1" x14ac:dyDescent="0.2">
      <c r="A292" s="7"/>
      <c r="B292" s="7"/>
      <c r="C292" s="8"/>
      <c r="D292" s="8"/>
      <c r="E292" s="9"/>
    </row>
    <row r="293" spans="1:5" ht="12" customHeight="1" x14ac:dyDescent="0.2">
      <c r="A293" s="7" t="s">
        <v>466</v>
      </c>
      <c r="B293" s="7" t="s">
        <v>491</v>
      </c>
      <c r="C293" s="8"/>
      <c r="D293" s="8"/>
      <c r="E293" s="9"/>
    </row>
    <row r="294" spans="1:5" ht="12" customHeight="1" x14ac:dyDescent="0.2">
      <c r="A294" s="7" t="s">
        <v>467</v>
      </c>
      <c r="B294" s="7" t="s">
        <v>492</v>
      </c>
      <c r="C294" s="8">
        <v>17385449.649999999</v>
      </c>
      <c r="D294" s="8">
        <v>15147540</v>
      </c>
      <c r="E294" s="190">
        <f t="shared" ref="E294:E295" si="17">+C294-D294</f>
        <v>2237909.6499999985</v>
      </c>
    </row>
    <row r="295" spans="1:5" ht="12" customHeight="1" x14ac:dyDescent="0.2">
      <c r="A295" s="7" t="s">
        <v>468</v>
      </c>
      <c r="B295" s="7" t="s">
        <v>493</v>
      </c>
      <c r="C295" s="10">
        <v>4900961.75</v>
      </c>
      <c r="D295" s="10">
        <v>2888039.42</v>
      </c>
      <c r="E295" s="190">
        <f t="shared" si="17"/>
        <v>2012922.33</v>
      </c>
    </row>
    <row r="296" spans="1:5" ht="12" customHeight="1" x14ac:dyDescent="0.2">
      <c r="A296" s="7"/>
      <c r="B296" s="7"/>
      <c r="C296" s="8"/>
      <c r="D296" s="8"/>
      <c r="E296" s="9"/>
    </row>
    <row r="297" spans="1:5" ht="12" customHeight="1" x14ac:dyDescent="0.2">
      <c r="A297" s="7" t="s">
        <v>469</v>
      </c>
      <c r="B297" s="7" t="s">
        <v>491</v>
      </c>
      <c r="C297" s="8">
        <v>22286411.399999999</v>
      </c>
      <c r="D297" s="8">
        <v>18035579.420000002</v>
      </c>
      <c r="E297" s="9"/>
    </row>
    <row r="298" spans="1:5" ht="12" customHeight="1" x14ac:dyDescent="0.2">
      <c r="A298" s="7"/>
      <c r="B298" s="7"/>
      <c r="C298" s="8"/>
      <c r="D298" s="8"/>
      <c r="E298" s="9"/>
    </row>
    <row r="299" spans="1:5" ht="12" customHeight="1" x14ac:dyDescent="0.2">
      <c r="A299" s="7" t="s">
        <v>470</v>
      </c>
      <c r="B299" s="7" t="s">
        <v>494</v>
      </c>
      <c r="C299" s="8"/>
      <c r="D299" s="8"/>
      <c r="E299" s="9"/>
    </row>
    <row r="300" spans="1:5" ht="12" customHeight="1" x14ac:dyDescent="0.2">
      <c r="A300" s="7" t="s">
        <v>471</v>
      </c>
      <c r="B300" s="7" t="s">
        <v>495</v>
      </c>
      <c r="C300" s="8">
        <v>3076776.4</v>
      </c>
      <c r="D300" s="8">
        <v>3077287.5</v>
      </c>
      <c r="E300" s="190">
        <f t="shared" ref="E300:E312" si="18">+C300-D300</f>
        <v>-511.10000000009313</v>
      </c>
    </row>
    <row r="301" spans="1:5" ht="12" customHeight="1" x14ac:dyDescent="0.2">
      <c r="A301" s="7" t="s">
        <v>472</v>
      </c>
      <c r="B301" s="7" t="s">
        <v>496</v>
      </c>
      <c r="C301" s="8">
        <v>48365.45</v>
      </c>
      <c r="D301" s="8">
        <v>39558</v>
      </c>
      <c r="E301" s="190">
        <f t="shared" si="18"/>
        <v>8807.4499999999971</v>
      </c>
    </row>
    <row r="302" spans="1:5" ht="12" customHeight="1" x14ac:dyDescent="0.2">
      <c r="A302" s="7" t="s">
        <v>473</v>
      </c>
      <c r="B302" s="7" t="s">
        <v>497</v>
      </c>
      <c r="C302" s="8">
        <v>16762.79</v>
      </c>
      <c r="D302" s="8">
        <v>0</v>
      </c>
      <c r="E302" s="190">
        <f t="shared" si="18"/>
        <v>16762.79</v>
      </c>
    </row>
    <row r="303" spans="1:5" ht="12" customHeight="1" x14ac:dyDescent="0.2">
      <c r="A303" s="7" t="s">
        <v>474</v>
      </c>
      <c r="B303" s="7" t="s">
        <v>498</v>
      </c>
      <c r="C303" s="8">
        <v>389603.97</v>
      </c>
      <c r="D303" s="8">
        <v>404724.74</v>
      </c>
      <c r="E303" s="190">
        <f t="shared" si="18"/>
        <v>-15120.770000000019</v>
      </c>
    </row>
    <row r="304" spans="1:5" ht="12" customHeight="1" x14ac:dyDescent="0.2">
      <c r="A304" s="7" t="s">
        <v>475</v>
      </c>
      <c r="B304" s="7" t="s">
        <v>499</v>
      </c>
      <c r="C304" s="8">
        <v>647286.44999999995</v>
      </c>
      <c r="D304" s="8">
        <v>754599</v>
      </c>
      <c r="E304" s="190">
        <f t="shared" si="18"/>
        <v>-107312.55000000005</v>
      </c>
    </row>
    <row r="305" spans="1:5" ht="12" customHeight="1" x14ac:dyDescent="0.2">
      <c r="A305" s="7" t="s">
        <v>476</v>
      </c>
      <c r="B305" s="7" t="s">
        <v>500</v>
      </c>
      <c r="C305" s="8">
        <v>135360.16</v>
      </c>
      <c r="D305" s="8">
        <v>70965.05</v>
      </c>
      <c r="E305" s="190">
        <f t="shared" si="18"/>
        <v>64395.11</v>
      </c>
    </row>
    <row r="306" spans="1:5" ht="12" customHeight="1" x14ac:dyDescent="0.2">
      <c r="A306" s="7" t="s">
        <v>477</v>
      </c>
      <c r="B306" s="7" t="s">
        <v>501</v>
      </c>
      <c r="C306" s="8">
        <v>1785904.43</v>
      </c>
      <c r="D306" s="8">
        <v>1069418.19</v>
      </c>
      <c r="E306" s="190">
        <f t="shared" si="18"/>
        <v>716486.24</v>
      </c>
    </row>
    <row r="307" spans="1:5" ht="12" customHeight="1" x14ac:dyDescent="0.2">
      <c r="A307" s="7" t="s">
        <v>545</v>
      </c>
      <c r="B307" s="7" t="s">
        <v>546</v>
      </c>
      <c r="C307" s="8">
        <v>0</v>
      </c>
      <c r="D307" s="8">
        <v>5626.5</v>
      </c>
      <c r="E307" s="190">
        <f t="shared" si="18"/>
        <v>-5626.5</v>
      </c>
    </row>
    <row r="308" spans="1:5" ht="12" customHeight="1" x14ac:dyDescent="0.2">
      <c r="A308" s="7" t="s">
        <v>478</v>
      </c>
      <c r="B308" s="7" t="s">
        <v>502</v>
      </c>
      <c r="C308" s="8">
        <v>325084.28000000003</v>
      </c>
      <c r="D308" s="8">
        <v>184053.55</v>
      </c>
      <c r="E308" s="190">
        <f t="shared" si="18"/>
        <v>141030.73000000004</v>
      </c>
    </row>
    <row r="309" spans="1:5" ht="12" customHeight="1" x14ac:dyDescent="0.2">
      <c r="A309" s="7" t="s">
        <v>479</v>
      </c>
      <c r="B309" s="7" t="s">
        <v>503</v>
      </c>
      <c r="C309" s="8">
        <v>258957.66</v>
      </c>
      <c r="D309" s="8">
        <v>16515.189999999999</v>
      </c>
      <c r="E309" s="190">
        <f t="shared" si="18"/>
        <v>242442.47</v>
      </c>
    </row>
    <row r="310" spans="1:5" ht="12" customHeight="1" x14ac:dyDescent="0.2">
      <c r="A310" s="7" t="s">
        <v>480</v>
      </c>
      <c r="B310" s="7" t="s">
        <v>504</v>
      </c>
      <c r="C310" s="8">
        <v>13794.8</v>
      </c>
      <c r="D310" s="8">
        <v>0</v>
      </c>
      <c r="E310" s="190">
        <f t="shared" si="18"/>
        <v>13794.8</v>
      </c>
    </row>
    <row r="311" spans="1:5" ht="12" customHeight="1" x14ac:dyDescent="0.2">
      <c r="A311" s="7" t="s">
        <v>481</v>
      </c>
      <c r="B311" s="7" t="s">
        <v>505</v>
      </c>
      <c r="C311" s="8">
        <v>51279.22</v>
      </c>
      <c r="D311" s="8">
        <v>0</v>
      </c>
      <c r="E311" s="190">
        <f t="shared" si="18"/>
        <v>51279.22</v>
      </c>
    </row>
    <row r="312" spans="1:5" ht="12" customHeight="1" x14ac:dyDescent="0.2">
      <c r="A312" s="7" t="s">
        <v>482</v>
      </c>
      <c r="B312" s="7" t="s">
        <v>506</v>
      </c>
      <c r="C312" s="10">
        <v>576060</v>
      </c>
      <c r="D312" s="10">
        <v>0</v>
      </c>
      <c r="E312" s="190">
        <f t="shared" si="18"/>
        <v>576060</v>
      </c>
    </row>
    <row r="313" spans="1:5" ht="12" customHeight="1" x14ac:dyDescent="0.2">
      <c r="A313" s="7"/>
      <c r="B313" s="7"/>
      <c r="C313" s="8"/>
      <c r="D313" s="8"/>
      <c r="E313" s="9"/>
    </row>
    <row r="314" spans="1:5" ht="12" customHeight="1" x14ac:dyDescent="0.2">
      <c r="A314" s="7" t="s">
        <v>483</v>
      </c>
      <c r="B314" s="7" t="s">
        <v>494</v>
      </c>
      <c r="C314" s="8">
        <v>7325235.6100000003</v>
      </c>
      <c r="D314" s="8">
        <v>5622747.7199999997</v>
      </c>
      <c r="E314" s="9"/>
    </row>
    <row r="315" spans="1:5" ht="12" customHeight="1" x14ac:dyDescent="0.2">
      <c r="A315" s="7"/>
      <c r="B315" s="7"/>
      <c r="C315" s="8"/>
      <c r="D315" s="8"/>
      <c r="E315" s="9"/>
    </row>
    <row r="316" spans="1:5" ht="12" customHeight="1" x14ac:dyDescent="0.2">
      <c r="A316" s="7" t="s">
        <v>484</v>
      </c>
      <c r="B316" s="7" t="s">
        <v>507</v>
      </c>
      <c r="C316" s="8"/>
      <c r="D316" s="8"/>
      <c r="E316" s="9"/>
    </row>
    <row r="317" spans="1:5" ht="12" customHeight="1" x14ac:dyDescent="0.2">
      <c r="A317" s="7" t="s">
        <v>485</v>
      </c>
      <c r="B317" s="7" t="s">
        <v>508</v>
      </c>
      <c r="C317" s="10">
        <v>785579.58</v>
      </c>
      <c r="D317" s="10">
        <v>285500</v>
      </c>
      <c r="E317" s="190">
        <f>+C317-D317</f>
        <v>500079.57999999996</v>
      </c>
    </row>
    <row r="318" spans="1:5" ht="12" customHeight="1" x14ac:dyDescent="0.2">
      <c r="A318" s="7"/>
      <c r="B318" s="7"/>
      <c r="C318" s="8"/>
      <c r="D318" s="8"/>
      <c r="E318" s="9"/>
    </row>
    <row r="319" spans="1:5" ht="12" customHeight="1" x14ac:dyDescent="0.2">
      <c r="A319" s="7" t="s">
        <v>509</v>
      </c>
      <c r="B319" s="7" t="s">
        <v>507</v>
      </c>
      <c r="C319" s="10">
        <v>785579.58</v>
      </c>
      <c r="D319" s="10">
        <v>285500</v>
      </c>
      <c r="E319" s="11"/>
    </row>
    <row r="320" spans="1:5" ht="12" customHeight="1" x14ac:dyDescent="0.2">
      <c r="A320" s="7"/>
      <c r="B320" s="7"/>
      <c r="C320" s="8"/>
      <c r="D320" s="8"/>
      <c r="E320" s="9"/>
    </row>
    <row r="321" spans="1:6" ht="12" customHeight="1" x14ac:dyDescent="0.2">
      <c r="A321" s="7"/>
      <c r="B321" s="7"/>
      <c r="C321" s="8"/>
      <c r="D321" s="8"/>
      <c r="E321" s="9"/>
    </row>
    <row r="322" spans="1:6" ht="12" customHeight="1" x14ac:dyDescent="0.35">
      <c r="A322" s="7" t="s">
        <v>510</v>
      </c>
      <c r="B322" s="7"/>
      <c r="C322" s="13">
        <v>110102182.59999999</v>
      </c>
      <c r="D322" s="13">
        <v>103314374.56</v>
      </c>
      <c r="E322" s="192">
        <f>SUBTOTAL(9,E4:E321)</f>
        <v>6787808.0400000019</v>
      </c>
    </row>
    <row r="323" spans="1:6" ht="12" customHeight="1" x14ac:dyDescent="0.2">
      <c r="C323" s="193" t="s">
        <v>1227</v>
      </c>
      <c r="D323" s="194"/>
      <c r="E323" s="195"/>
      <c r="F323" s="195"/>
    </row>
    <row r="324" spans="1:6" ht="12" customHeight="1" x14ac:dyDescent="0.2">
      <c r="C324" s="67" t="s">
        <v>1066</v>
      </c>
      <c r="D324" s="67" t="s">
        <v>1067</v>
      </c>
    </row>
    <row r="325" spans="1:6" ht="12" customHeight="1" x14ac:dyDescent="0.2">
      <c r="B325" s="68" t="s">
        <v>1068</v>
      </c>
      <c r="C325" s="66" t="s">
        <v>1065</v>
      </c>
      <c r="D325" s="66" t="s">
        <v>1065</v>
      </c>
    </row>
    <row r="326" spans="1:6" ht="12" customHeight="1" x14ac:dyDescent="0.2">
      <c r="B326" s="1"/>
      <c r="C326" s="15"/>
      <c r="D326" s="69"/>
    </row>
    <row r="327" spans="1:6" ht="12" customHeight="1" x14ac:dyDescent="0.2">
      <c r="B327" s="1" t="s">
        <v>512</v>
      </c>
      <c r="C327" s="15">
        <v>22286411</v>
      </c>
      <c r="D327" s="69">
        <v>18035579</v>
      </c>
      <c r="E327" s="191">
        <f>+C327-D327</f>
        <v>4250832</v>
      </c>
    </row>
    <row r="328" spans="1:6" ht="12" customHeight="1" x14ac:dyDescent="0.2">
      <c r="B328" s="1"/>
      <c r="C328" s="15"/>
      <c r="D328" s="69"/>
    </row>
    <row r="329" spans="1:6" ht="12" customHeight="1" x14ac:dyDescent="0.2">
      <c r="B329" s="1" t="s">
        <v>513</v>
      </c>
      <c r="C329" s="15">
        <v>5961615</v>
      </c>
      <c r="D329" s="69">
        <v>6419960</v>
      </c>
      <c r="E329" s="191">
        <f>+C329-D329</f>
        <v>-458345</v>
      </c>
    </row>
    <row r="330" spans="1:6" ht="12" customHeight="1" x14ac:dyDescent="0.2">
      <c r="B330" s="1"/>
      <c r="C330" s="15"/>
      <c r="D330" s="69"/>
    </row>
    <row r="331" spans="1:6" ht="12" customHeight="1" x14ac:dyDescent="0.2">
      <c r="B331" s="1" t="s">
        <v>514</v>
      </c>
      <c r="C331" s="15">
        <v>35780392</v>
      </c>
      <c r="D331" s="69">
        <v>33416613</v>
      </c>
      <c r="E331" s="191">
        <f>+C331-D331</f>
        <v>2363779</v>
      </c>
    </row>
    <row r="332" spans="1:6" ht="12" customHeight="1" x14ac:dyDescent="0.2">
      <c r="B332" s="1"/>
      <c r="C332" s="15"/>
      <c r="D332" s="69"/>
    </row>
    <row r="333" spans="1:6" ht="12" customHeight="1" x14ac:dyDescent="0.2">
      <c r="B333" s="1" t="s">
        <v>515</v>
      </c>
      <c r="C333" s="15">
        <f>36980737-22286411</f>
        <v>14694326</v>
      </c>
      <c r="D333" s="69">
        <f>30826133-D327</f>
        <v>12790554</v>
      </c>
      <c r="E333" s="191">
        <f>+C333-D333</f>
        <v>1903772</v>
      </c>
    </row>
    <row r="334" spans="1:6" ht="12" customHeight="1" x14ac:dyDescent="0.2">
      <c r="B334" s="1"/>
      <c r="C334" s="15"/>
      <c r="D334" s="69"/>
    </row>
    <row r="335" spans="1:6" ht="12" customHeight="1" x14ac:dyDescent="0.2">
      <c r="B335" s="1" t="s">
        <v>516</v>
      </c>
      <c r="C335" s="15">
        <f>685258+4833597+228750</f>
        <v>5747605</v>
      </c>
      <c r="D335" s="69">
        <f>693393+4754866+415411</f>
        <v>5863670</v>
      </c>
      <c r="E335" s="191">
        <f>+C335-D335</f>
        <v>-116065</v>
      </c>
    </row>
    <row r="336" spans="1:6" ht="12" customHeight="1" x14ac:dyDescent="0.2">
      <c r="B336" s="1"/>
      <c r="C336" s="15"/>
      <c r="D336" s="69"/>
    </row>
    <row r="337" spans="1:5" ht="12" customHeight="1" x14ac:dyDescent="0.2">
      <c r="B337" s="1" t="s">
        <v>517</v>
      </c>
      <c r="C337" s="15">
        <v>8744901</v>
      </c>
      <c r="D337" s="69">
        <f>11103213</f>
        <v>11103213</v>
      </c>
      <c r="E337" s="191">
        <f>+C337-D337</f>
        <v>-2358312</v>
      </c>
    </row>
    <row r="338" spans="1:5" ht="12" customHeight="1" x14ac:dyDescent="0.2">
      <c r="B338" s="1"/>
      <c r="C338" s="15"/>
      <c r="D338" s="69"/>
    </row>
    <row r="339" spans="1:5" ht="12" customHeight="1" x14ac:dyDescent="0.2">
      <c r="B339" s="1" t="s">
        <v>547</v>
      </c>
      <c r="C339" s="15">
        <v>6324017</v>
      </c>
      <c r="D339" s="69">
        <v>5913587</v>
      </c>
      <c r="E339" s="191">
        <f>+C339-D339</f>
        <v>410430</v>
      </c>
    </row>
    <row r="340" spans="1:5" ht="12" customHeight="1" x14ac:dyDescent="0.2">
      <c r="B340" s="1"/>
      <c r="C340" s="15"/>
      <c r="D340" s="69"/>
    </row>
    <row r="341" spans="1:5" ht="12" customHeight="1" x14ac:dyDescent="0.2">
      <c r="B341" s="1" t="s">
        <v>548</v>
      </c>
      <c r="C341" s="15">
        <v>10562916</v>
      </c>
      <c r="D341" s="69">
        <v>9771198</v>
      </c>
      <c r="E341" s="191">
        <f>+C341-D341</f>
        <v>791718</v>
      </c>
    </row>
    <row r="342" spans="1:5" ht="12" customHeight="1" x14ac:dyDescent="0.2">
      <c r="A342" s="1"/>
      <c r="C342" s="15"/>
      <c r="D342" s="69"/>
    </row>
    <row r="343" spans="1:5" ht="12" customHeight="1" thickBot="1" x14ac:dyDescent="0.25">
      <c r="A343" s="1"/>
      <c r="C343" s="70">
        <f>SUM(C325:C341)</f>
        <v>110102183</v>
      </c>
      <c r="D343" s="70">
        <f>SUM(D325:D341)</f>
        <v>103314374</v>
      </c>
      <c r="E343" s="70">
        <f>SUM(E325:E341)</f>
        <v>6787809</v>
      </c>
    </row>
    <row r="344" spans="1:5" ht="12" customHeight="1" thickTop="1" x14ac:dyDescent="0.2">
      <c r="A344" s="1"/>
      <c r="C344" s="15"/>
      <c r="D344" s="69"/>
    </row>
    <row r="345" spans="1:5" ht="12" customHeight="1" x14ac:dyDescent="0.2">
      <c r="C345" s="4"/>
      <c r="D345" s="69"/>
    </row>
    <row r="346" spans="1:5" ht="12" customHeight="1" x14ac:dyDescent="0.2">
      <c r="C346" s="4"/>
    </row>
    <row r="347" spans="1:5" ht="12" customHeight="1" x14ac:dyDescent="0.2">
      <c r="C347" s="4"/>
    </row>
    <row r="348" spans="1:5" ht="12" customHeight="1" x14ac:dyDescent="0.2">
      <c r="C348" s="4"/>
    </row>
    <row r="349" spans="1:5" ht="12" customHeight="1" x14ac:dyDescent="0.2">
      <c r="C349" s="4"/>
    </row>
    <row r="350" spans="1:5" ht="12" customHeight="1" x14ac:dyDescent="0.2">
      <c r="C350" s="4"/>
    </row>
    <row r="351" spans="1:5" ht="12" customHeight="1" x14ac:dyDescent="0.2">
      <c r="C351" s="4"/>
    </row>
    <row r="352" spans="1:5" ht="12" customHeight="1" x14ac:dyDescent="0.2">
      <c r="C352" s="4"/>
    </row>
    <row r="353" spans="3:3" ht="12" customHeight="1" x14ac:dyDescent="0.2">
      <c r="C353" s="4"/>
    </row>
    <row r="354" spans="3:3" ht="12" customHeight="1" x14ac:dyDescent="0.2">
      <c r="C354"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zoomScale="85" workbookViewId="0">
      <pane xSplit="1" ySplit="4" topLeftCell="B5" activePane="bottomRight" state="frozen"/>
      <selection activeCell="L319" sqref="L319"/>
      <selection pane="topRight" activeCell="L319" sqref="L319"/>
      <selection pane="bottomLeft" activeCell="L319" sqref="L319"/>
      <selection pane="bottomRight" activeCell="Z26" sqref="Z26"/>
    </sheetView>
  </sheetViews>
  <sheetFormatPr defaultRowHeight="12.75" x14ac:dyDescent="0.2"/>
  <cols>
    <col min="1" max="1" width="31.83203125" style="78" customWidth="1"/>
    <col min="2" max="2" width="16.83203125" style="78" customWidth="1"/>
    <col min="3" max="3" width="15.33203125" style="78" customWidth="1"/>
    <col min="4" max="4" width="16.1640625" style="78" customWidth="1"/>
    <col min="5" max="5" width="12.1640625" style="78" customWidth="1"/>
    <col min="6" max="6" width="14.5" style="78" customWidth="1"/>
    <col min="7" max="7" width="17" style="78" bestFit="1" customWidth="1"/>
    <col min="8" max="8" width="16.33203125" style="78" customWidth="1"/>
    <col min="9" max="9" width="14.1640625" style="78" customWidth="1"/>
    <col min="10" max="10" width="19.6640625" style="78" bestFit="1" customWidth="1"/>
    <col min="11" max="11" width="16.5" style="78" customWidth="1"/>
    <col min="12" max="12" width="17" style="78" bestFit="1" customWidth="1"/>
    <col min="13" max="13" width="15.33203125" style="78" customWidth="1"/>
    <col min="14" max="14" width="14.5" style="78" customWidth="1"/>
    <col min="15" max="15" width="17" style="78" bestFit="1" customWidth="1"/>
    <col min="16" max="16" width="2" style="79" customWidth="1"/>
    <col min="17" max="17" width="16" style="78" customWidth="1"/>
    <col min="18" max="19" width="13.5" style="78" customWidth="1"/>
    <col min="20" max="21" width="13.1640625" style="78" customWidth="1"/>
    <col min="22" max="22" width="13.33203125" style="78" customWidth="1"/>
    <col min="23" max="23" width="12.33203125" style="78" customWidth="1"/>
    <col min="24" max="24" width="16.6640625" style="78" customWidth="1"/>
    <col min="25" max="25" width="12.5" style="78" customWidth="1"/>
    <col min="26" max="26" width="20.6640625" style="78" customWidth="1"/>
    <col min="27" max="27" width="2" style="78" customWidth="1"/>
    <col min="28" max="28" width="15.33203125" style="78" customWidth="1"/>
    <col min="29" max="29" width="16.6640625" style="78" customWidth="1"/>
    <col min="30" max="30" width="17.33203125" style="78" customWidth="1"/>
    <col min="31" max="31" width="2.1640625" style="78" customWidth="1"/>
    <col min="32" max="32" width="17.83203125" style="78" bestFit="1" customWidth="1"/>
    <col min="33" max="33" width="16.83203125" style="78" customWidth="1"/>
    <col min="34" max="34" width="3.1640625" style="78" customWidth="1"/>
    <col min="35" max="35" width="15.33203125" style="78" bestFit="1" customWidth="1"/>
    <col min="36" max="37" width="16.6640625" style="78" bestFit="1" customWidth="1"/>
    <col min="38" max="38" width="12.33203125" style="78" bestFit="1" customWidth="1"/>
    <col min="39" max="39" width="9.33203125" style="78"/>
    <col min="40" max="40" width="12.6640625" style="78" bestFit="1" customWidth="1"/>
    <col min="41" max="41" width="12.33203125" style="78" bestFit="1" customWidth="1"/>
    <col min="42" max="47" width="9.33203125" style="78"/>
    <col min="48" max="48" width="12.6640625" style="78" bestFit="1" customWidth="1"/>
    <col min="49" max="49" width="9.33203125" style="78"/>
    <col min="50" max="50" width="13.5" style="78" bestFit="1" customWidth="1"/>
    <col min="51" max="16384" width="9.33203125" style="78"/>
  </cols>
  <sheetData>
    <row r="1" spans="1:55" ht="18" customHeight="1" x14ac:dyDescent="0.2">
      <c r="A1" s="76"/>
      <c r="B1" s="77"/>
      <c r="O1" s="206" t="s">
        <v>1070</v>
      </c>
      <c r="AL1" s="206" t="s">
        <v>1071</v>
      </c>
    </row>
    <row r="2" spans="1:55" ht="18" x14ac:dyDescent="0.25">
      <c r="A2" s="80" t="s">
        <v>1072</v>
      </c>
      <c r="D2" s="81" t="s">
        <v>1073</v>
      </c>
      <c r="E2" s="81"/>
      <c r="F2" s="81">
        <v>138064</v>
      </c>
      <c r="G2" s="81" t="s">
        <v>1074</v>
      </c>
      <c r="H2" s="81"/>
      <c r="I2" s="81">
        <v>-27376</v>
      </c>
      <c r="J2" s="81" t="s">
        <v>1075</v>
      </c>
      <c r="K2" s="81"/>
      <c r="L2" s="81">
        <v>-27376</v>
      </c>
      <c r="M2" s="81">
        <f>+F2+I2</f>
        <v>110688</v>
      </c>
      <c r="O2" s="206"/>
      <c r="P2" s="78"/>
      <c r="AL2" s="206"/>
      <c r="AN2" s="82" t="s">
        <v>1076</v>
      </c>
    </row>
    <row r="3" spans="1:55" ht="13.5" thickBot="1" x14ac:dyDescent="0.25">
      <c r="A3" s="83">
        <f ca="1">NOW()</f>
        <v>44222.49510763889</v>
      </c>
      <c r="O3" s="207"/>
      <c r="AL3" s="206"/>
    </row>
    <row r="4" spans="1:55" ht="13.5" thickBot="1" x14ac:dyDescent="0.25">
      <c r="B4" s="208" t="s">
        <v>1077</v>
      </c>
      <c r="C4" s="209"/>
      <c r="D4" s="209"/>
      <c r="E4" s="209"/>
      <c r="F4" s="209"/>
      <c r="G4" s="209"/>
      <c r="H4" s="209"/>
      <c r="I4" s="209"/>
      <c r="J4" s="209"/>
      <c r="K4" s="209"/>
      <c r="L4" s="209"/>
      <c r="M4" s="209"/>
      <c r="N4" s="209"/>
      <c r="O4" s="209"/>
      <c r="P4" s="209"/>
      <c r="Q4" s="209"/>
      <c r="R4" s="209"/>
      <c r="S4" s="209"/>
      <c r="T4" s="209"/>
      <c r="U4" s="209"/>
      <c r="V4" s="209"/>
      <c r="W4" s="209"/>
      <c r="X4" s="209"/>
      <c r="Y4" s="209"/>
      <c r="Z4" s="210"/>
      <c r="AB4" s="200" t="s">
        <v>1078</v>
      </c>
      <c r="AC4" s="201"/>
      <c r="AD4" s="202"/>
      <c r="AK4" s="78" t="s">
        <v>1079</v>
      </c>
      <c r="AL4" s="206"/>
    </row>
    <row r="5" spans="1:55" x14ac:dyDescent="0.2">
      <c r="B5" s="84"/>
      <c r="C5" s="84"/>
      <c r="D5" s="84"/>
      <c r="E5" s="84"/>
      <c r="F5" s="84"/>
      <c r="G5" s="84"/>
      <c r="H5" s="84"/>
      <c r="I5" s="84"/>
      <c r="J5" s="84"/>
      <c r="K5" s="84"/>
      <c r="L5" s="84"/>
      <c r="M5" s="84"/>
      <c r="N5" s="84"/>
      <c r="O5" s="84"/>
      <c r="P5" s="84"/>
      <c r="Q5" s="84"/>
      <c r="R5" s="84"/>
      <c r="S5" s="84"/>
      <c r="T5" s="84"/>
      <c r="U5" s="84"/>
      <c r="V5" s="84"/>
      <c r="W5" s="84"/>
      <c r="X5" s="84"/>
      <c r="Y5" s="84"/>
      <c r="Z5" s="84"/>
      <c r="AB5" s="84"/>
      <c r="AC5" s="84"/>
      <c r="AD5" s="84"/>
      <c r="AN5" s="211" t="s">
        <v>1080</v>
      </c>
      <c r="AO5" s="211"/>
      <c r="AP5" s="211"/>
      <c r="AQ5" s="211"/>
      <c r="AR5" s="211"/>
      <c r="AS5" s="211"/>
      <c r="AT5" s="211"/>
      <c r="AU5" s="211"/>
    </row>
    <row r="6" spans="1:55" x14ac:dyDescent="0.2">
      <c r="B6" s="85" t="s">
        <v>1081</v>
      </c>
      <c r="C6" s="86"/>
      <c r="D6" s="86"/>
      <c r="E6" s="86"/>
      <c r="F6" s="86"/>
      <c r="G6" s="86"/>
      <c r="H6" s="86"/>
      <c r="I6" s="86"/>
      <c r="J6" s="87"/>
      <c r="K6" s="77"/>
      <c r="L6" s="85" t="s">
        <v>1082</v>
      </c>
      <c r="M6" s="86"/>
      <c r="N6" s="86"/>
      <c r="O6" s="87"/>
      <c r="P6" s="84"/>
      <c r="Q6" s="85" t="s">
        <v>1083</v>
      </c>
      <c r="R6" s="86"/>
      <c r="S6" s="86"/>
      <c r="T6" s="86"/>
      <c r="U6" s="86"/>
      <c r="V6" s="86"/>
      <c r="W6" s="86"/>
      <c r="X6" s="87"/>
      <c r="Y6" s="88"/>
      <c r="Z6" s="84"/>
      <c r="AB6" s="77"/>
      <c r="AC6" s="77"/>
      <c r="AD6" s="77"/>
      <c r="AI6" s="89" t="s">
        <v>1084</v>
      </c>
      <c r="AJ6" s="90"/>
      <c r="AN6" s="211"/>
      <c r="AO6" s="211"/>
      <c r="AP6" s="211"/>
      <c r="AQ6" s="211"/>
      <c r="AR6" s="211"/>
      <c r="AS6" s="211"/>
      <c r="AT6" s="211"/>
      <c r="AU6" s="211"/>
      <c r="AW6" s="211" t="s">
        <v>1085</v>
      </c>
      <c r="AX6" s="211"/>
      <c r="AY6" s="211"/>
      <c r="AZ6" s="211"/>
      <c r="BA6" s="211"/>
      <c r="BB6" s="211"/>
      <c r="BC6" s="211"/>
    </row>
    <row r="7" spans="1:55" s="89" customFormat="1" x14ac:dyDescent="0.2">
      <c r="B7" s="91"/>
      <c r="C7" s="92" t="s">
        <v>1086</v>
      </c>
      <c r="D7" s="92" t="s">
        <v>1086</v>
      </c>
      <c r="E7" s="92" t="s">
        <v>1086</v>
      </c>
      <c r="F7" s="92" t="s">
        <v>1087</v>
      </c>
      <c r="G7" s="92" t="s">
        <v>1086</v>
      </c>
      <c r="H7" s="92" t="s">
        <v>1086</v>
      </c>
      <c r="I7" s="92" t="s">
        <v>1086</v>
      </c>
      <c r="J7" s="93"/>
      <c r="K7" s="84"/>
      <c r="L7" s="91" t="s">
        <v>1088</v>
      </c>
      <c r="M7" s="92" t="s">
        <v>1089</v>
      </c>
      <c r="N7" s="92"/>
      <c r="O7" s="93"/>
      <c r="P7" s="84"/>
      <c r="Q7" s="94"/>
      <c r="R7" s="92" t="s">
        <v>1090</v>
      </c>
      <c r="S7" s="92" t="s">
        <v>1086</v>
      </c>
      <c r="T7" s="92" t="s">
        <v>1086</v>
      </c>
      <c r="U7" s="95"/>
      <c r="V7" s="92" t="s">
        <v>1086</v>
      </c>
      <c r="W7" s="92" t="s">
        <v>1086</v>
      </c>
      <c r="X7" s="93"/>
      <c r="Y7" s="93" t="s">
        <v>1091</v>
      </c>
      <c r="Z7" s="96" t="s">
        <v>1092</v>
      </c>
      <c r="AB7" s="94" t="s">
        <v>1093</v>
      </c>
      <c r="AC7" s="97" t="s">
        <v>1094</v>
      </c>
      <c r="AD7" s="98"/>
      <c r="AF7" s="99" t="s">
        <v>1095</v>
      </c>
      <c r="AI7" s="89" t="s">
        <v>1096</v>
      </c>
      <c r="AJ7" s="100"/>
      <c r="AN7" s="211"/>
      <c r="AO7" s="211"/>
      <c r="AP7" s="211"/>
      <c r="AQ7" s="211"/>
      <c r="AR7" s="211"/>
      <c r="AS7" s="211"/>
      <c r="AT7" s="211"/>
      <c r="AU7" s="211"/>
      <c r="AW7" s="211"/>
      <c r="AX7" s="211"/>
      <c r="AY7" s="211"/>
      <c r="AZ7" s="211"/>
      <c r="BA7" s="211"/>
      <c r="BB7" s="211"/>
      <c r="BC7" s="211"/>
    </row>
    <row r="8" spans="1:55" s="89" customFormat="1" x14ac:dyDescent="0.2">
      <c r="B8" s="101"/>
      <c r="C8" s="84" t="s">
        <v>1097</v>
      </c>
      <c r="D8" s="89" t="s">
        <v>1098</v>
      </c>
      <c r="E8" s="89" t="s">
        <v>1099</v>
      </c>
      <c r="F8" s="84" t="s">
        <v>1100</v>
      </c>
      <c r="G8" s="84" t="s">
        <v>1101</v>
      </c>
      <c r="H8" s="84" t="s">
        <v>1102</v>
      </c>
      <c r="I8" s="84" t="s">
        <v>1103</v>
      </c>
      <c r="J8" s="102"/>
      <c r="K8" s="84"/>
      <c r="L8" s="101" t="s">
        <v>1097</v>
      </c>
      <c r="M8" s="84" t="s">
        <v>1104</v>
      </c>
      <c r="N8" s="84"/>
      <c r="O8" s="102"/>
      <c r="P8" s="84"/>
      <c r="Q8" s="101" t="s">
        <v>1090</v>
      </c>
      <c r="R8" s="84" t="s">
        <v>1105</v>
      </c>
      <c r="S8" s="84" t="s">
        <v>1097</v>
      </c>
      <c r="T8" s="84" t="s">
        <v>1098</v>
      </c>
      <c r="U8" s="103"/>
      <c r="V8" s="84" t="s">
        <v>1106</v>
      </c>
      <c r="W8" s="84" t="s">
        <v>1102</v>
      </c>
      <c r="X8" s="102"/>
      <c r="Y8" s="102" t="s">
        <v>1107</v>
      </c>
      <c r="Z8" s="104" t="s">
        <v>1077</v>
      </c>
      <c r="AB8" s="105" t="s">
        <v>1108</v>
      </c>
      <c r="AC8" s="106" t="s">
        <v>1109</v>
      </c>
      <c r="AD8" s="107" t="s">
        <v>1110</v>
      </c>
      <c r="AF8" s="99" t="s">
        <v>1111</v>
      </c>
      <c r="AG8" s="89" t="s">
        <v>1112</v>
      </c>
      <c r="AI8" s="89" t="s">
        <v>1113</v>
      </c>
      <c r="AJ8" s="100" t="s">
        <v>1114</v>
      </c>
      <c r="AN8" s="211"/>
      <c r="AO8" s="211"/>
      <c r="AP8" s="211"/>
      <c r="AQ8" s="211"/>
      <c r="AR8" s="211"/>
      <c r="AS8" s="211"/>
      <c r="AT8" s="211"/>
      <c r="AU8" s="211"/>
      <c r="AW8" s="211"/>
      <c r="AX8" s="211"/>
      <c r="AY8" s="211"/>
      <c r="AZ8" s="211"/>
      <c r="BA8" s="211"/>
      <c r="BB8" s="211"/>
      <c r="BC8" s="211"/>
    </row>
    <row r="9" spans="1:55" s="89" customFormat="1" x14ac:dyDescent="0.2">
      <c r="B9" s="108"/>
      <c r="C9" s="109" t="s">
        <v>1115</v>
      </c>
      <c r="D9" s="109" t="s">
        <v>1116</v>
      </c>
      <c r="E9" s="109" t="s">
        <v>1116</v>
      </c>
      <c r="F9" s="109" t="s">
        <v>1117</v>
      </c>
      <c r="G9" s="109" t="s">
        <v>1077</v>
      </c>
      <c r="H9" s="109" t="s">
        <v>1077</v>
      </c>
      <c r="I9" s="109" t="s">
        <v>1104</v>
      </c>
      <c r="J9" s="110" t="s">
        <v>1110</v>
      </c>
      <c r="K9" s="84"/>
      <c r="L9" s="108" t="s">
        <v>1115</v>
      </c>
      <c r="M9" s="109" t="s">
        <v>1118</v>
      </c>
      <c r="N9" s="109" t="s">
        <v>1119</v>
      </c>
      <c r="O9" s="110" t="s">
        <v>1110</v>
      </c>
      <c r="P9" s="84"/>
      <c r="Q9" s="108" t="s">
        <v>1105</v>
      </c>
      <c r="R9" s="109" t="s">
        <v>1119</v>
      </c>
      <c r="S9" s="109" t="s">
        <v>1115</v>
      </c>
      <c r="T9" s="109" t="s">
        <v>1116</v>
      </c>
      <c r="U9" s="111"/>
      <c r="V9" s="109" t="s">
        <v>1116</v>
      </c>
      <c r="W9" s="109" t="s">
        <v>1120</v>
      </c>
      <c r="X9" s="110" t="s">
        <v>1110</v>
      </c>
      <c r="Y9" s="110" t="s">
        <v>1121</v>
      </c>
      <c r="Z9" s="112" t="s">
        <v>1110</v>
      </c>
      <c r="AB9" s="113" t="s">
        <v>1122</v>
      </c>
      <c r="AC9" s="114" t="s">
        <v>1123</v>
      </c>
      <c r="AD9" s="115" t="s">
        <v>1124</v>
      </c>
      <c r="AF9" s="99" t="s">
        <v>1125</v>
      </c>
      <c r="AG9" s="89" t="s">
        <v>1126</v>
      </c>
      <c r="AI9" s="89" t="s">
        <v>1127</v>
      </c>
      <c r="AJ9" s="100" t="s">
        <v>1095</v>
      </c>
      <c r="AL9" s="116"/>
      <c r="AN9" s="211"/>
      <c r="AO9" s="211"/>
      <c r="AP9" s="211"/>
      <c r="AQ9" s="211"/>
      <c r="AR9" s="211"/>
      <c r="AS9" s="211"/>
      <c r="AT9" s="211"/>
      <c r="AU9" s="211"/>
      <c r="AW9" s="211"/>
      <c r="AX9" s="211"/>
      <c r="AY9" s="211"/>
      <c r="AZ9" s="211"/>
      <c r="BA9" s="211"/>
      <c r="BB9" s="211"/>
      <c r="BC9" s="211"/>
    </row>
    <row r="10" spans="1:55" x14ac:dyDescent="0.2">
      <c r="G10" s="117"/>
      <c r="K10" s="79"/>
      <c r="L10" s="79"/>
      <c r="M10" s="79"/>
      <c r="Q10" s="77"/>
      <c r="U10" s="81"/>
      <c r="Z10" s="118"/>
      <c r="AB10" s="118"/>
      <c r="AC10" s="118"/>
      <c r="AD10" s="118"/>
      <c r="AF10" s="118"/>
      <c r="AG10" s="77"/>
      <c r="AH10" s="77"/>
      <c r="AJ10" s="90"/>
      <c r="AL10" s="81"/>
      <c r="AN10" s="211"/>
      <c r="AO10" s="211"/>
      <c r="AP10" s="211"/>
      <c r="AQ10" s="211"/>
      <c r="AR10" s="211"/>
      <c r="AS10" s="211"/>
      <c r="AT10" s="211"/>
      <c r="AU10" s="211"/>
      <c r="AW10" s="211"/>
      <c r="AX10" s="211"/>
      <c r="AY10" s="211"/>
      <c r="AZ10" s="211"/>
      <c r="BA10" s="211"/>
      <c r="BB10" s="211"/>
      <c r="BC10" s="211"/>
    </row>
    <row r="11" spans="1:55" x14ac:dyDescent="0.2">
      <c r="A11" s="119" t="s">
        <v>1128</v>
      </c>
      <c r="B11" s="78">
        <f>+'[6] 2020 exp by div-unit'!D5</f>
        <v>64779468.270000003</v>
      </c>
      <c r="C11" s="78">
        <f t="shared" ref="C11:C17" si="0">-F34</f>
        <v>-213947.57</v>
      </c>
      <c r="D11" s="79">
        <f t="shared" ref="D11:E17" si="1">-D34</f>
        <v>0</v>
      </c>
      <c r="E11" s="79">
        <f t="shared" si="1"/>
        <v>0</v>
      </c>
      <c r="F11" s="120">
        <v>92926.04</v>
      </c>
      <c r="G11" s="79">
        <f t="shared" ref="G11:H16" si="2">-G34</f>
        <v>-2243.6799999999998</v>
      </c>
      <c r="H11" s="79">
        <f t="shared" si="2"/>
        <v>-73</v>
      </c>
      <c r="J11" s="79">
        <f t="shared" ref="J11:J22" si="3">SUM(B11:I11)</f>
        <v>64656130.060000002</v>
      </c>
      <c r="K11" s="79"/>
      <c r="L11" s="79"/>
      <c r="M11" s="79"/>
      <c r="N11" s="79">
        <f>+'[6]2020 Depreciation'!K141+'[6]2020 Depreciation'!I61+'[6]2020 Depreciation'!I134</f>
        <v>1764714.5499999998</v>
      </c>
      <c r="O11" s="78">
        <f t="shared" ref="O11:O22" si="4">SUM(J11:N11)</f>
        <v>66420844.609999999</v>
      </c>
      <c r="Q11" s="77">
        <f>$B$17*(B11/($B$24-$B$17-$B$18-$B$19-$B$20))</f>
        <v>7826725.4595993161</v>
      </c>
      <c r="R11" s="78">
        <f>$N$17*(B11/($B$24-$B$17-$B$18-$B$19-$B$20))</f>
        <v>156757.65974637045</v>
      </c>
      <c r="S11" s="78">
        <f>-S$17*(C11/(SUM(C$11:C$16)))</f>
        <v>0</v>
      </c>
      <c r="T11" s="78">
        <f>-$T$17*(C11/(SUM($C$11:$C$16)))</f>
        <v>0</v>
      </c>
      <c r="U11" s="81">
        <f>-$U$17*(C11/(SUM($C$11:$C$16)))</f>
        <v>-14615.368141720344</v>
      </c>
      <c r="V11" s="78">
        <f>-$V$17*(C11/(SUM($C$11:$C$16)))</f>
        <v>0</v>
      </c>
      <c r="W11" s="78">
        <f>-$W$17*(C11/(SUM($C$11:$C$16)))</f>
        <v>-20840.368399073504</v>
      </c>
      <c r="X11" s="78">
        <f t="shared" ref="X11:X17" si="5">SUM(Q11:W11)</f>
        <v>7948027.382804893</v>
      </c>
      <c r="Y11" s="78">
        <f t="shared" ref="Y11:Y17" si="6">+C55+D55+E55+F55+I55+J55</f>
        <v>0</v>
      </c>
      <c r="Z11" s="118">
        <f t="shared" ref="Z11:Z22" si="7">+O11+X11+Y11</f>
        <v>74368871.992804885</v>
      </c>
      <c r="AB11" s="118">
        <f>+'[6]2020 revenue'!L139</f>
        <v>4801590.7</v>
      </c>
      <c r="AC11" s="118">
        <f>+'[6]2020 revenue'!M139</f>
        <v>76001850.450000003</v>
      </c>
      <c r="AD11" s="118">
        <f t="shared" ref="AD11:AD22" si="8">SUM(AB11:AC11)</f>
        <v>80803441.150000006</v>
      </c>
      <c r="AF11" s="118">
        <f t="shared" ref="AF11:AF22" si="9">+AD11-Z11</f>
        <v>6434569.157195121</v>
      </c>
      <c r="AG11" s="77"/>
      <c r="AH11" s="77"/>
      <c r="AI11" s="78">
        <f t="shared" ref="AI11:AI22" si="10">+B11+Q11-Z11</f>
        <v>-1762678.2632055581</v>
      </c>
      <c r="AJ11" s="90">
        <f t="shared" ref="AJ11:AJ22" si="11">+AF11-AI11</f>
        <v>8197247.4204006791</v>
      </c>
      <c r="AK11" s="78">
        <v>7950963</v>
      </c>
      <c r="AL11" s="81">
        <f>+AK11-X11</f>
        <v>2935.6171951070428</v>
      </c>
      <c r="AN11" s="211"/>
      <c r="AO11" s="211"/>
      <c r="AP11" s="211"/>
      <c r="AQ11" s="211"/>
      <c r="AR11" s="211"/>
      <c r="AS11" s="211"/>
      <c r="AT11" s="211"/>
      <c r="AU11" s="211"/>
      <c r="AW11" s="211"/>
      <c r="AX11" s="211"/>
      <c r="AY11" s="211"/>
      <c r="AZ11" s="211"/>
      <c r="BA11" s="211"/>
      <c r="BB11" s="211"/>
      <c r="BC11" s="211"/>
    </row>
    <row r="12" spans="1:55" x14ac:dyDescent="0.2">
      <c r="A12" s="119" t="s">
        <v>1129</v>
      </c>
      <c r="B12" s="78">
        <f>+'[6] 2020 exp by div-unit'!E5</f>
        <v>10760719.050000001</v>
      </c>
      <c r="C12" s="78">
        <f t="shared" si="0"/>
        <v>-9280.31</v>
      </c>
      <c r="D12" s="79">
        <f t="shared" si="1"/>
        <v>0</v>
      </c>
      <c r="E12" s="79">
        <f t="shared" si="1"/>
        <v>0</v>
      </c>
      <c r="F12" s="120">
        <v>12175.8</v>
      </c>
      <c r="G12" s="79">
        <f t="shared" si="2"/>
        <v>0</v>
      </c>
      <c r="H12" s="79">
        <f t="shared" si="2"/>
        <v>0</v>
      </c>
      <c r="J12" s="79">
        <f t="shared" si="3"/>
        <v>10763614.540000001</v>
      </c>
      <c r="K12" s="79"/>
      <c r="L12" s="79"/>
      <c r="M12" s="79"/>
      <c r="N12" s="79">
        <f>+'[6]2020 Depreciation'!L141+'[6]2020 Depreciation'!I99</f>
        <v>231224.61000000002</v>
      </c>
      <c r="O12" s="78">
        <f t="shared" si="4"/>
        <v>10994839.15</v>
      </c>
      <c r="Q12" s="77">
        <f t="shared" ref="Q12:Q16" si="12">$B$17*(B12/($B$24-$B$17-$B$18-$B$19-$B$20))</f>
        <v>1300121.7206846699</v>
      </c>
      <c r="R12" s="78">
        <f t="shared" ref="R12:R16" si="13">$N$17*(B12/($B$24-$B$17-$B$18-$B$19-$B$20))</f>
        <v>26039.502646664543</v>
      </c>
      <c r="S12" s="78">
        <f t="shared" ref="S12:S16" si="14">-S$17*(C12/(SUM(C$11:C$16)))</f>
        <v>0</v>
      </c>
      <c r="T12" s="78">
        <f t="shared" ref="T12:T16" si="15">-$T$17*(C12/(SUM($C$11:$C$16)))</f>
        <v>0</v>
      </c>
      <c r="U12" s="81">
        <f t="shared" ref="U12:U16" si="16">-$U$17*(C12/(SUM($C$11:$C$16)))</f>
        <v>-633.96441997115789</v>
      </c>
      <c r="V12" s="78">
        <f t="shared" ref="V12:V16" si="17">-$V$17*(C12/(SUM($C$11:$C$16)))</f>
        <v>0</v>
      </c>
      <c r="W12" s="78">
        <f t="shared" ref="W12:W16" si="18">-$W$17*(C12/(SUM($C$11:$C$16)))</f>
        <v>-903.98352857013435</v>
      </c>
      <c r="X12" s="78">
        <f t="shared" si="5"/>
        <v>1324623.2753827933</v>
      </c>
      <c r="Y12" s="78">
        <f t="shared" si="6"/>
        <v>0</v>
      </c>
      <c r="Z12" s="118">
        <f t="shared" si="7"/>
        <v>12319462.425382793</v>
      </c>
      <c r="AB12" s="121">
        <f>+'[6]2020 revenue'!L242</f>
        <v>2526783.5</v>
      </c>
      <c r="AC12" s="121">
        <f>+'[6]2020 revenue'!M242</f>
        <v>10160859.130000001</v>
      </c>
      <c r="AD12" s="118">
        <f t="shared" si="8"/>
        <v>12687642.630000001</v>
      </c>
      <c r="AF12" s="118">
        <f t="shared" si="9"/>
        <v>368180.20461720787</v>
      </c>
      <c r="AG12" s="77"/>
      <c r="AH12" s="77"/>
      <c r="AI12" s="78">
        <f t="shared" si="10"/>
        <v>-258621.65469812229</v>
      </c>
      <c r="AJ12" s="90">
        <f t="shared" si="11"/>
        <v>626801.85931533016</v>
      </c>
      <c r="AK12" s="78">
        <v>1323317</v>
      </c>
      <c r="AL12" s="81">
        <f t="shared" ref="AL12:AL17" si="19">+AK12-X12</f>
        <v>-1306.2753827932756</v>
      </c>
      <c r="AN12" s="211"/>
      <c r="AO12" s="211"/>
      <c r="AP12" s="211"/>
      <c r="AQ12" s="211"/>
      <c r="AR12" s="211"/>
      <c r="AS12" s="211"/>
      <c r="AT12" s="211"/>
      <c r="AU12" s="211"/>
      <c r="AW12" s="211"/>
      <c r="AX12" s="211"/>
      <c r="AY12" s="211"/>
      <c r="AZ12" s="211"/>
      <c r="BA12" s="211"/>
      <c r="BB12" s="211"/>
      <c r="BC12" s="211"/>
    </row>
    <row r="13" spans="1:55" x14ac:dyDescent="0.2">
      <c r="A13" s="119" t="s">
        <v>1130</v>
      </c>
      <c r="B13" s="78">
        <f>+'[6] 2020 exp by div-unit'!F5</f>
        <v>6738584.0499999998</v>
      </c>
      <c r="C13" s="78">
        <f t="shared" si="0"/>
        <v>-5811.52</v>
      </c>
      <c r="D13" s="79">
        <f t="shared" si="1"/>
        <v>0</v>
      </c>
      <c r="E13" s="79">
        <f t="shared" si="1"/>
        <v>0</v>
      </c>
      <c r="F13" s="120">
        <v>11983.23</v>
      </c>
      <c r="G13" s="79">
        <f t="shared" si="2"/>
        <v>0</v>
      </c>
      <c r="H13" s="79">
        <f t="shared" si="2"/>
        <v>0</v>
      </c>
      <c r="J13" s="79">
        <f t="shared" si="3"/>
        <v>6744755.7600000007</v>
      </c>
      <c r="K13" s="79"/>
      <c r="L13" s="79"/>
      <c r="M13" s="79"/>
      <c r="N13" s="79">
        <f>+'[6]2020 Depreciation'!M141+'[6]2020 Depreciation'!I127</f>
        <v>227567.54</v>
      </c>
      <c r="O13" s="78">
        <f t="shared" si="4"/>
        <v>6972323.3000000007</v>
      </c>
      <c r="Q13" s="77">
        <f t="shared" si="12"/>
        <v>814163.01729987736</v>
      </c>
      <c r="R13" s="78">
        <f t="shared" si="13"/>
        <v>16306.47323746887</v>
      </c>
      <c r="S13" s="78">
        <f t="shared" si="14"/>
        <v>0</v>
      </c>
      <c r="T13" s="78">
        <f t="shared" si="15"/>
        <v>0</v>
      </c>
      <c r="U13" s="81">
        <f t="shared" si="16"/>
        <v>-397.00149089316892</v>
      </c>
      <c r="V13" s="78">
        <f t="shared" si="17"/>
        <v>0</v>
      </c>
      <c r="W13" s="78">
        <f t="shared" si="18"/>
        <v>-566.09298137194855</v>
      </c>
      <c r="X13" s="78">
        <f t="shared" si="5"/>
        <v>829506.39606508112</v>
      </c>
      <c r="Y13" s="78">
        <f t="shared" si="6"/>
        <v>0</v>
      </c>
      <c r="Z13" s="118">
        <f t="shared" si="7"/>
        <v>7801829.6960650822</v>
      </c>
      <c r="AB13" s="118">
        <f>+'[6]2020 revenue'!L328</f>
        <v>3696780.91</v>
      </c>
      <c r="AC13" s="118">
        <f>+'[6]2020 revenue'!M328</f>
        <v>3958509.18</v>
      </c>
      <c r="AD13" s="118">
        <f t="shared" si="8"/>
        <v>7655290.0899999999</v>
      </c>
      <c r="AF13" s="118">
        <f t="shared" si="9"/>
        <v>-146539.60606508236</v>
      </c>
      <c r="AG13" s="77"/>
      <c r="AH13" s="77"/>
      <c r="AI13" s="78">
        <f t="shared" si="10"/>
        <v>-249082.62876520492</v>
      </c>
      <c r="AJ13" s="90">
        <f t="shared" si="11"/>
        <v>102543.02270012256</v>
      </c>
      <c r="AK13" s="78">
        <v>828688</v>
      </c>
      <c r="AL13" s="81">
        <f t="shared" si="19"/>
        <v>-818.39606508112047</v>
      </c>
      <c r="AN13" s="211"/>
      <c r="AO13" s="211"/>
      <c r="AP13" s="211"/>
      <c r="AQ13" s="211"/>
      <c r="AR13" s="211"/>
      <c r="AS13" s="211"/>
      <c r="AT13" s="211"/>
      <c r="AU13" s="211"/>
      <c r="AW13" s="211"/>
      <c r="AX13" s="211"/>
      <c r="AY13" s="211"/>
      <c r="AZ13" s="211"/>
      <c r="BA13" s="211"/>
      <c r="BB13" s="211"/>
      <c r="BC13" s="211"/>
    </row>
    <row r="14" spans="1:55" x14ac:dyDescent="0.2">
      <c r="A14" s="119" t="s">
        <v>1034</v>
      </c>
      <c r="B14" s="78">
        <f>+'[6] 2020 exp by div-unit'!G5</f>
        <v>5269260.46</v>
      </c>
      <c r="C14" s="78">
        <f t="shared" si="0"/>
        <v>-4544.34</v>
      </c>
      <c r="D14" s="79">
        <f t="shared" si="1"/>
        <v>0</v>
      </c>
      <c r="E14" s="79">
        <f t="shared" si="1"/>
        <v>0</v>
      </c>
      <c r="F14" s="120">
        <v>8280.39</v>
      </c>
      <c r="G14" s="79">
        <f t="shared" si="2"/>
        <v>0</v>
      </c>
      <c r="H14" s="79">
        <f t="shared" si="2"/>
        <v>0</v>
      </c>
      <c r="J14" s="79">
        <f t="shared" si="3"/>
        <v>5272996.51</v>
      </c>
      <c r="K14" s="79"/>
      <c r="L14" s="79"/>
      <c r="M14" s="79"/>
      <c r="N14" s="79">
        <f>+'[6]2020 Depreciation'!N141+'[6]2020 Depreciation'!I151</f>
        <v>157248.51999999999</v>
      </c>
      <c r="O14" s="78">
        <f t="shared" si="4"/>
        <v>5430245.0299999993</v>
      </c>
      <c r="Q14" s="77">
        <f t="shared" si="12"/>
        <v>636637.75107955211</v>
      </c>
      <c r="R14" s="78">
        <f t="shared" si="13"/>
        <v>12750.906427032385</v>
      </c>
      <c r="S14" s="78">
        <f t="shared" si="14"/>
        <v>0</v>
      </c>
      <c r="T14" s="78">
        <f t="shared" si="15"/>
        <v>0</v>
      </c>
      <c r="U14" s="81">
        <f t="shared" si="16"/>
        <v>-310.43681431457918</v>
      </c>
      <c r="V14" s="78">
        <f t="shared" si="17"/>
        <v>0</v>
      </c>
      <c r="W14" s="78">
        <f t="shared" si="18"/>
        <v>-442.65854354244686</v>
      </c>
      <c r="X14" s="78">
        <f t="shared" si="5"/>
        <v>648635.56214872748</v>
      </c>
      <c r="Y14" s="78">
        <f t="shared" si="6"/>
        <v>0</v>
      </c>
      <c r="Z14" s="118">
        <f t="shared" si="7"/>
        <v>6078880.5921487268</v>
      </c>
      <c r="AB14" s="118">
        <f>+'[6]2020 revenue'!L407</f>
        <v>2391192.06</v>
      </c>
      <c r="AC14" s="118">
        <f>+'[6]2020 revenue'!M407</f>
        <v>3665674.08</v>
      </c>
      <c r="AD14" s="118">
        <f t="shared" si="8"/>
        <v>6056866.1400000006</v>
      </c>
      <c r="AF14" s="118">
        <f t="shared" si="9"/>
        <v>-22014.45214872621</v>
      </c>
      <c r="AG14" s="77"/>
      <c r="AH14" s="77"/>
      <c r="AI14" s="78">
        <f t="shared" si="10"/>
        <v>-172982.38106917497</v>
      </c>
      <c r="AJ14" s="90">
        <f t="shared" si="11"/>
        <v>150967.92892044876</v>
      </c>
      <c r="AK14" s="78">
        <v>647996</v>
      </c>
      <c r="AL14" s="81">
        <f t="shared" si="19"/>
        <v>-639.5621487274766</v>
      </c>
      <c r="AN14" s="211"/>
      <c r="AO14" s="211"/>
      <c r="AP14" s="211"/>
      <c r="AQ14" s="211"/>
      <c r="AR14" s="211"/>
      <c r="AS14" s="211"/>
      <c r="AT14" s="211"/>
      <c r="AU14" s="211"/>
      <c r="AW14" s="211"/>
      <c r="AX14" s="211"/>
      <c r="AY14" s="211"/>
      <c r="AZ14" s="211"/>
      <c r="BA14" s="211"/>
      <c r="BB14" s="211"/>
      <c r="BC14" s="211"/>
    </row>
    <row r="15" spans="1:55" x14ac:dyDescent="0.2">
      <c r="A15" s="119" t="s">
        <v>1131</v>
      </c>
      <c r="B15" s="78">
        <f>+'[6] 2020 exp by div-unit'!H5</f>
        <v>1414234.24</v>
      </c>
      <c r="C15" s="78">
        <f t="shared" si="0"/>
        <v>-1219.67</v>
      </c>
      <c r="D15" s="79">
        <f t="shared" si="1"/>
        <v>0</v>
      </c>
      <c r="E15" s="79">
        <f t="shared" si="1"/>
        <v>0</v>
      </c>
      <c r="F15" s="120">
        <v>1362.63</v>
      </c>
      <c r="G15" s="79">
        <f t="shared" si="2"/>
        <v>0</v>
      </c>
      <c r="H15" s="79">
        <f t="shared" si="2"/>
        <v>0</v>
      </c>
      <c r="J15" s="79">
        <f t="shared" si="3"/>
        <v>1414377.2</v>
      </c>
      <c r="K15" s="79"/>
      <c r="L15" s="79"/>
      <c r="M15" s="79"/>
      <c r="N15" s="79">
        <f>+'[6]2020 Depreciation'!O141+'[6]2020 Depreciation'!I100</f>
        <v>25876.739999999998</v>
      </c>
      <c r="O15" s="78">
        <f t="shared" si="4"/>
        <v>1440253.94</v>
      </c>
      <c r="Q15" s="77">
        <f t="shared" si="12"/>
        <v>170869.31133658547</v>
      </c>
      <c r="R15" s="78">
        <f t="shared" si="13"/>
        <v>3422.2579424637629</v>
      </c>
      <c r="S15" s="78">
        <f t="shared" si="14"/>
        <v>0</v>
      </c>
      <c r="T15" s="78">
        <f t="shared" si="15"/>
        <v>0</v>
      </c>
      <c r="U15" s="81">
        <f t="shared" si="16"/>
        <v>-83.319133100750122</v>
      </c>
      <c r="V15" s="78">
        <f t="shared" si="17"/>
        <v>0</v>
      </c>
      <c r="W15" s="78">
        <f t="shared" si="18"/>
        <v>-118.80654744196434</v>
      </c>
      <c r="X15" s="78">
        <f t="shared" si="5"/>
        <v>174089.44359850654</v>
      </c>
      <c r="Y15" s="78">
        <f t="shared" si="6"/>
        <v>0</v>
      </c>
      <c r="Z15" s="118">
        <f t="shared" si="7"/>
        <v>1614343.3835985065</v>
      </c>
      <c r="AB15" s="118">
        <f>+'[6]2020 revenue'!L271</f>
        <v>476197.73</v>
      </c>
      <c r="AC15" s="118">
        <f>+'[6]2020 revenue'!M271</f>
        <v>991491</v>
      </c>
      <c r="AD15" s="118">
        <f t="shared" si="8"/>
        <v>1467688.73</v>
      </c>
      <c r="AF15" s="118">
        <f t="shared" si="9"/>
        <v>-146654.65359850647</v>
      </c>
      <c r="AG15" s="77"/>
      <c r="AH15" s="77"/>
      <c r="AI15" s="78">
        <f t="shared" si="10"/>
        <v>-29239.832261920907</v>
      </c>
      <c r="AJ15" s="90">
        <f t="shared" si="11"/>
        <v>-117414.82133658556</v>
      </c>
      <c r="AK15" s="78">
        <v>173918</v>
      </c>
      <c r="AL15" s="81">
        <f t="shared" si="19"/>
        <v>-171.44359850653564</v>
      </c>
      <c r="AN15" s="211"/>
      <c r="AO15" s="211"/>
      <c r="AP15" s="211"/>
      <c r="AQ15" s="211"/>
      <c r="AR15" s="211"/>
      <c r="AS15" s="211"/>
      <c r="AT15" s="211"/>
      <c r="AU15" s="211"/>
      <c r="AW15" s="211"/>
      <c r="AX15" s="211"/>
      <c r="AY15" s="211"/>
      <c r="AZ15" s="211"/>
      <c r="BA15" s="211"/>
      <c r="BB15" s="211"/>
      <c r="BC15" s="211"/>
    </row>
    <row r="16" spans="1:55" x14ac:dyDescent="0.2">
      <c r="A16" s="119" t="s">
        <v>1132</v>
      </c>
      <c r="C16" s="78">
        <f t="shared" si="0"/>
        <v>0</v>
      </c>
      <c r="D16" s="79">
        <f t="shared" si="1"/>
        <v>0</v>
      </c>
      <c r="E16" s="79">
        <f t="shared" si="1"/>
        <v>0</v>
      </c>
      <c r="F16" s="120"/>
      <c r="G16" s="79">
        <f t="shared" si="2"/>
        <v>0</v>
      </c>
      <c r="H16" s="79">
        <f t="shared" si="2"/>
        <v>0</v>
      </c>
      <c r="J16" s="79">
        <f t="shared" si="3"/>
        <v>0</v>
      </c>
      <c r="K16" s="79"/>
      <c r="L16" s="79"/>
      <c r="M16" s="79"/>
      <c r="N16" s="79"/>
      <c r="O16" s="78">
        <f t="shared" si="4"/>
        <v>0</v>
      </c>
      <c r="Q16" s="77">
        <f t="shared" si="12"/>
        <v>0</v>
      </c>
      <c r="R16" s="78">
        <f t="shared" si="13"/>
        <v>0</v>
      </c>
      <c r="S16" s="78">
        <f t="shared" si="14"/>
        <v>0</v>
      </c>
      <c r="T16" s="78">
        <f t="shared" si="15"/>
        <v>0</v>
      </c>
      <c r="U16" s="81">
        <f t="shared" si="16"/>
        <v>0</v>
      </c>
      <c r="V16" s="78">
        <f t="shared" si="17"/>
        <v>0</v>
      </c>
      <c r="W16" s="78">
        <f t="shared" si="18"/>
        <v>0</v>
      </c>
      <c r="X16" s="78">
        <f t="shared" ref="X16" si="20">SUM(Q16:W16)</f>
        <v>0</v>
      </c>
      <c r="Y16" s="78">
        <f t="shared" si="6"/>
        <v>0</v>
      </c>
      <c r="Z16" s="118">
        <f t="shared" si="7"/>
        <v>0</v>
      </c>
      <c r="AB16" s="118"/>
      <c r="AC16" s="118"/>
      <c r="AD16" s="118">
        <f t="shared" si="8"/>
        <v>0</v>
      </c>
      <c r="AF16" s="118">
        <f t="shared" si="9"/>
        <v>0</v>
      </c>
      <c r="AG16" s="77"/>
      <c r="AH16" s="77"/>
      <c r="AI16" s="78">
        <f t="shared" si="10"/>
        <v>0</v>
      </c>
      <c r="AJ16" s="90">
        <f t="shared" si="11"/>
        <v>0</v>
      </c>
      <c r="AL16" s="81"/>
      <c r="AN16" s="211"/>
      <c r="AO16" s="211"/>
      <c r="AP16" s="211"/>
      <c r="AQ16" s="211"/>
      <c r="AR16" s="211"/>
      <c r="AS16" s="211"/>
      <c r="AT16" s="211"/>
      <c r="AU16" s="211"/>
      <c r="AW16" s="211"/>
      <c r="AX16" s="211"/>
      <c r="AY16" s="211"/>
      <c r="AZ16" s="211"/>
      <c r="BA16" s="211"/>
      <c r="BB16" s="211"/>
      <c r="BC16" s="211"/>
    </row>
    <row r="17" spans="1:55" s="79" customFormat="1" x14ac:dyDescent="0.2">
      <c r="A17" s="119" t="s">
        <v>1133</v>
      </c>
      <c r="B17" s="79">
        <f>+'[6] 2020 exp by div-unit'!I5</f>
        <v>10748517.26</v>
      </c>
      <c r="C17" s="78">
        <f t="shared" si="0"/>
        <v>0</v>
      </c>
      <c r="D17" s="79">
        <f t="shared" si="1"/>
        <v>0</v>
      </c>
      <c r="E17" s="79">
        <f t="shared" si="1"/>
        <v>0</v>
      </c>
      <c r="F17" s="120">
        <f>11335.91-27376</f>
        <v>-16040.09</v>
      </c>
      <c r="H17" s="79">
        <f>-H40</f>
        <v>-22871.91</v>
      </c>
      <c r="I17" s="122">
        <f>+'[6]2020 chng compensated absences'!M17</f>
        <v>339007.25</v>
      </c>
      <c r="J17" s="79">
        <f t="shared" si="3"/>
        <v>11048612.51</v>
      </c>
      <c r="M17" s="79">
        <f>-I17</f>
        <v>-339007.25</v>
      </c>
      <c r="N17" s="79">
        <f>+'[6]2020 Depreciation'!I71+'[6]2020 Depreciation'!I80-0.01</f>
        <v>215276.79999999999</v>
      </c>
      <c r="O17" s="79">
        <f t="shared" si="4"/>
        <v>10924882.060000001</v>
      </c>
      <c r="Q17" s="123">
        <f>-B17</f>
        <v>-10748517.26</v>
      </c>
      <c r="R17" s="79">
        <f>-N17</f>
        <v>-215276.79999999999</v>
      </c>
      <c r="S17" s="79">
        <f>-C17</f>
        <v>0</v>
      </c>
      <c r="T17" s="79">
        <f>-D17</f>
        <v>0</v>
      </c>
      <c r="U17" s="120">
        <f>-11335.91+27376</f>
        <v>16040.09</v>
      </c>
      <c r="V17" s="79">
        <f>-E17</f>
        <v>0</v>
      </c>
      <c r="W17" s="79">
        <f>-H17</f>
        <v>22871.91</v>
      </c>
      <c r="X17" s="78">
        <f t="shared" si="5"/>
        <v>-10924882.060000001</v>
      </c>
      <c r="Y17" s="78">
        <f t="shared" si="6"/>
        <v>0</v>
      </c>
      <c r="Z17" s="118">
        <f t="shared" si="7"/>
        <v>0</v>
      </c>
      <c r="AB17" s="121"/>
      <c r="AC17" s="121"/>
      <c r="AD17" s="118">
        <f t="shared" si="8"/>
        <v>0</v>
      </c>
      <c r="AF17" s="118">
        <f t="shared" si="9"/>
        <v>0</v>
      </c>
      <c r="AG17" s="77"/>
      <c r="AH17" s="77"/>
      <c r="AI17" s="78">
        <f t="shared" si="10"/>
        <v>0</v>
      </c>
      <c r="AJ17" s="90">
        <f t="shared" si="11"/>
        <v>0</v>
      </c>
      <c r="AK17" s="79">
        <v>-10924882</v>
      </c>
      <c r="AL17" s="81">
        <f t="shared" si="19"/>
        <v>6.0000000521540642E-2</v>
      </c>
      <c r="AN17" s="211"/>
      <c r="AO17" s="211"/>
      <c r="AP17" s="211"/>
      <c r="AQ17" s="211"/>
      <c r="AR17" s="211"/>
      <c r="AS17" s="211"/>
      <c r="AT17" s="211"/>
      <c r="AU17" s="211"/>
      <c r="AW17" s="211"/>
      <c r="AX17" s="211"/>
      <c r="AY17" s="211"/>
      <c r="AZ17" s="211"/>
      <c r="BA17" s="211"/>
      <c r="BB17" s="211"/>
      <c r="BC17" s="211"/>
    </row>
    <row r="18" spans="1:55" s="79" customFormat="1" x14ac:dyDescent="0.2">
      <c r="A18" s="119" t="s">
        <v>1134</v>
      </c>
      <c r="C18" s="78"/>
      <c r="F18" s="120"/>
      <c r="J18" s="79">
        <f t="shared" si="3"/>
        <v>0</v>
      </c>
      <c r="O18" s="78">
        <f t="shared" si="4"/>
        <v>0</v>
      </c>
      <c r="Q18" s="123"/>
      <c r="U18" s="120"/>
      <c r="X18" s="78"/>
      <c r="Z18" s="118">
        <f t="shared" si="7"/>
        <v>0</v>
      </c>
      <c r="AB18" s="121"/>
      <c r="AC18" s="121"/>
      <c r="AD18" s="118">
        <f t="shared" si="8"/>
        <v>0</v>
      </c>
      <c r="AF18" s="118">
        <f t="shared" si="9"/>
        <v>0</v>
      </c>
      <c r="AG18" s="77"/>
      <c r="AH18" s="77"/>
      <c r="AI18" s="78">
        <f t="shared" si="10"/>
        <v>0</v>
      </c>
      <c r="AJ18" s="90">
        <f t="shared" si="11"/>
        <v>0</v>
      </c>
      <c r="AL18" s="120"/>
      <c r="AN18" s="211"/>
      <c r="AO18" s="211"/>
      <c r="AP18" s="211"/>
      <c r="AQ18" s="211"/>
      <c r="AR18" s="211"/>
      <c r="AS18" s="211"/>
      <c r="AT18" s="211"/>
      <c r="AU18" s="211"/>
      <c r="AW18" s="211"/>
      <c r="AX18" s="211"/>
      <c r="AY18" s="211"/>
      <c r="AZ18" s="211"/>
      <c r="BA18" s="211"/>
      <c r="BB18" s="211"/>
      <c r="BC18" s="211"/>
    </row>
    <row r="19" spans="1:55" s="79" customFormat="1" x14ac:dyDescent="0.2">
      <c r="A19" s="119" t="s">
        <v>1135</v>
      </c>
      <c r="C19" s="78"/>
      <c r="F19" s="120"/>
      <c r="J19" s="79">
        <f t="shared" si="3"/>
        <v>0</v>
      </c>
      <c r="O19" s="78">
        <f t="shared" si="4"/>
        <v>0</v>
      </c>
      <c r="Q19" s="123"/>
      <c r="U19" s="120"/>
      <c r="X19" s="78"/>
      <c r="Z19" s="118">
        <f t="shared" si="7"/>
        <v>0</v>
      </c>
      <c r="AB19" s="121"/>
      <c r="AC19" s="121"/>
      <c r="AD19" s="118">
        <f t="shared" si="8"/>
        <v>0</v>
      </c>
      <c r="AF19" s="118">
        <f t="shared" si="9"/>
        <v>0</v>
      </c>
      <c r="AG19" s="77"/>
      <c r="AH19" s="77"/>
      <c r="AI19" s="78">
        <f t="shared" si="10"/>
        <v>0</v>
      </c>
      <c r="AJ19" s="90">
        <f t="shared" si="11"/>
        <v>0</v>
      </c>
      <c r="AL19" s="120"/>
    </row>
    <row r="20" spans="1:55" x14ac:dyDescent="0.2">
      <c r="A20" s="119" t="s">
        <v>1136</v>
      </c>
      <c r="B20" s="79">
        <f>+'[6] 2020 exp by div-unit'!J5</f>
        <v>7050625.6799999997</v>
      </c>
      <c r="C20" s="79">
        <f>-SUM(C11:C17)</f>
        <v>234803.41</v>
      </c>
      <c r="D20" s="79"/>
      <c r="E20" s="79"/>
      <c r="F20" s="120"/>
      <c r="G20" s="79"/>
      <c r="H20" s="79">
        <f>-H41</f>
        <v>-98949.99</v>
      </c>
      <c r="I20" s="79"/>
      <c r="J20" s="79">
        <f t="shared" si="3"/>
        <v>7186479.0999999996</v>
      </c>
      <c r="K20" s="79"/>
      <c r="L20" s="79">
        <f>-J20</f>
        <v>-7186479.0999999996</v>
      </c>
      <c r="M20" s="79"/>
      <c r="N20" s="79"/>
      <c r="O20" s="78">
        <f t="shared" si="4"/>
        <v>0</v>
      </c>
      <c r="Q20" s="123"/>
      <c r="R20" s="79"/>
      <c r="S20" s="79"/>
      <c r="T20" s="79"/>
      <c r="U20" s="120"/>
      <c r="V20" s="79"/>
      <c r="W20" s="79"/>
      <c r="X20" s="78">
        <f>SUM(Q20:W20)</f>
        <v>0</v>
      </c>
      <c r="Z20" s="118">
        <f t="shared" si="7"/>
        <v>0</v>
      </c>
      <c r="AA20" s="79"/>
      <c r="AB20" s="121"/>
      <c r="AC20" s="121"/>
      <c r="AD20" s="118">
        <f t="shared" si="8"/>
        <v>0</v>
      </c>
      <c r="AF20" s="118">
        <f t="shared" si="9"/>
        <v>0</v>
      </c>
      <c r="AG20" s="77"/>
      <c r="AH20" s="77"/>
      <c r="AI20" s="78">
        <f t="shared" si="10"/>
        <v>7050625.6799999997</v>
      </c>
      <c r="AJ20" s="90">
        <f t="shared" si="11"/>
        <v>-7050625.6799999997</v>
      </c>
      <c r="AL20" s="81"/>
    </row>
    <row r="21" spans="1:55" x14ac:dyDescent="0.2">
      <c r="A21" s="119" t="s">
        <v>1137</v>
      </c>
      <c r="B21" s="79"/>
      <c r="C21" s="79"/>
      <c r="D21" s="79"/>
      <c r="E21" s="79"/>
      <c r="F21" s="120"/>
      <c r="G21" s="79"/>
      <c r="H21" s="79"/>
      <c r="I21" s="79"/>
      <c r="J21" s="79">
        <f t="shared" si="3"/>
        <v>0</v>
      </c>
      <c r="K21" s="79"/>
      <c r="L21" s="79"/>
      <c r="M21" s="79"/>
      <c r="N21" s="79"/>
      <c r="O21" s="78">
        <f t="shared" si="4"/>
        <v>0</v>
      </c>
      <c r="Q21" s="123"/>
      <c r="R21" s="79"/>
      <c r="S21" s="79"/>
      <c r="T21" s="79"/>
      <c r="U21" s="120"/>
      <c r="V21" s="79"/>
      <c r="W21" s="79"/>
      <c r="Z21" s="118">
        <f t="shared" si="7"/>
        <v>0</v>
      </c>
      <c r="AA21" s="79"/>
      <c r="AB21" s="121"/>
      <c r="AC21" s="121"/>
      <c r="AD21" s="118">
        <f t="shared" si="8"/>
        <v>0</v>
      </c>
      <c r="AF21" s="118">
        <f t="shared" si="9"/>
        <v>0</v>
      </c>
      <c r="AG21" s="77"/>
      <c r="AH21" s="77"/>
      <c r="AI21" s="78">
        <f t="shared" si="10"/>
        <v>0</v>
      </c>
      <c r="AJ21" s="90">
        <f t="shared" si="11"/>
        <v>0</v>
      </c>
      <c r="AL21" s="81"/>
    </row>
    <row r="22" spans="1:55" x14ac:dyDescent="0.2">
      <c r="A22" s="119" t="s">
        <v>1138</v>
      </c>
      <c r="B22" s="124"/>
      <c r="C22" s="124"/>
      <c r="D22" s="124"/>
      <c r="E22" s="124"/>
      <c r="F22" s="125"/>
      <c r="G22" s="126"/>
      <c r="H22" s="124">
        <f>-SUM(H11:H21)</f>
        <v>121894.90000000001</v>
      </c>
      <c r="I22" s="124"/>
      <c r="J22" s="124">
        <f t="shared" si="3"/>
        <v>121894.90000000001</v>
      </c>
      <c r="K22" s="79"/>
      <c r="L22" s="124"/>
      <c r="M22" s="124"/>
      <c r="N22" s="124"/>
      <c r="O22" s="124">
        <f t="shared" si="4"/>
        <v>121894.90000000001</v>
      </c>
      <c r="Q22" s="127"/>
      <c r="R22" s="124"/>
      <c r="S22" s="124"/>
      <c r="T22" s="124"/>
      <c r="U22" s="125"/>
      <c r="V22" s="124"/>
      <c r="W22" s="124"/>
      <c r="X22" s="124">
        <f>SUM(Q22:W22)</f>
        <v>0</v>
      </c>
      <c r="Y22" s="124">
        <f>+C63+D63+E63+F63+I63+J63</f>
        <v>0</v>
      </c>
      <c r="Z22" s="128">
        <f t="shared" si="7"/>
        <v>121894.90000000001</v>
      </c>
      <c r="AA22" s="79"/>
      <c r="AB22" s="128"/>
      <c r="AC22" s="128"/>
      <c r="AD22" s="128">
        <f t="shared" si="8"/>
        <v>0</v>
      </c>
      <c r="AF22" s="128">
        <f t="shared" si="9"/>
        <v>-121894.90000000001</v>
      </c>
      <c r="AG22" s="127"/>
      <c r="AH22" s="127"/>
      <c r="AI22" s="78">
        <f t="shared" si="10"/>
        <v>-121894.90000000001</v>
      </c>
      <c r="AJ22" s="129">
        <f t="shared" si="11"/>
        <v>0</v>
      </c>
      <c r="AL22" s="81"/>
      <c r="AV22" s="78">
        <v>121895</v>
      </c>
      <c r="AX22" s="78">
        <v>92926.04</v>
      </c>
    </row>
    <row r="23" spans="1:55" x14ac:dyDescent="0.2">
      <c r="A23" s="79"/>
      <c r="F23" s="81"/>
      <c r="K23" s="79"/>
      <c r="L23" s="79"/>
      <c r="M23" s="79"/>
      <c r="N23" s="79"/>
      <c r="Q23" s="77"/>
      <c r="Z23" s="118"/>
      <c r="AA23" s="79"/>
      <c r="AB23" s="118"/>
      <c r="AC23" s="118"/>
      <c r="AD23" s="118"/>
      <c r="AF23" s="118"/>
      <c r="AG23" s="77"/>
      <c r="AH23" s="77"/>
      <c r="AJ23" s="90"/>
      <c r="AV23" s="78">
        <v>2243</v>
      </c>
      <c r="AX23" s="78">
        <v>12175.8</v>
      </c>
    </row>
    <row r="24" spans="1:55" x14ac:dyDescent="0.2">
      <c r="B24" s="78">
        <f t="shared" ref="B24:J24" si="21">SUM(B11:B22)</f>
        <v>106761409.00999999</v>
      </c>
      <c r="C24" s="78">
        <f>+J20</f>
        <v>7186479.0999999996</v>
      </c>
      <c r="D24" s="78">
        <f t="shared" si="21"/>
        <v>0</v>
      </c>
      <c r="E24" s="78">
        <f t="shared" si="21"/>
        <v>0</v>
      </c>
      <c r="F24" s="81">
        <f t="shared" si="21"/>
        <v>110688</v>
      </c>
      <c r="G24" s="78">
        <f t="shared" si="21"/>
        <v>-2243.6799999999998</v>
      </c>
      <c r="H24" s="78">
        <f t="shared" si="21"/>
        <v>0</v>
      </c>
      <c r="I24" s="78">
        <f t="shared" si="21"/>
        <v>339007.25</v>
      </c>
      <c r="J24" s="78">
        <f t="shared" si="21"/>
        <v>107208860.58000003</v>
      </c>
      <c r="K24" s="79"/>
      <c r="L24" s="78">
        <f>SUM(L11:L22)</f>
        <v>-7186479.0999999996</v>
      </c>
      <c r="M24" s="78">
        <f>SUM(M11:M22)</f>
        <v>-339007.25</v>
      </c>
      <c r="N24" s="79">
        <f>SUM(N11:N22)</f>
        <v>2621908.7599999998</v>
      </c>
      <c r="O24" s="78">
        <f>SUM(O11:O22)</f>
        <v>102305282.99000001</v>
      </c>
      <c r="Q24" s="77">
        <f t="shared" ref="Q24:Z24" si="22">SUM(Q11:Q22)</f>
        <v>0</v>
      </c>
      <c r="R24" s="78">
        <f t="shared" si="22"/>
        <v>0</v>
      </c>
      <c r="S24" s="78">
        <f t="shared" si="22"/>
        <v>0</v>
      </c>
      <c r="T24" s="78">
        <f t="shared" si="22"/>
        <v>0</v>
      </c>
      <c r="U24" s="78">
        <f t="shared" si="22"/>
        <v>0</v>
      </c>
      <c r="V24" s="78">
        <f t="shared" si="22"/>
        <v>0</v>
      </c>
      <c r="W24" s="78">
        <f t="shared" si="22"/>
        <v>0</v>
      </c>
      <c r="X24" s="78">
        <f t="shared" si="22"/>
        <v>0</v>
      </c>
      <c r="Y24" s="78">
        <f t="shared" si="22"/>
        <v>0</v>
      </c>
      <c r="Z24" s="118">
        <f t="shared" si="22"/>
        <v>102305282.98999999</v>
      </c>
      <c r="AA24" s="79"/>
      <c r="AB24" s="118">
        <f>SUM(AB11:AB22)</f>
        <v>13892544.9</v>
      </c>
      <c r="AC24" s="118">
        <f>SUM(AC11:AC22)</f>
        <v>94778383.840000004</v>
      </c>
      <c r="AD24" s="118">
        <f>SUM(AD11:AD22)</f>
        <v>108670928.74000001</v>
      </c>
      <c r="AF24" s="118">
        <f>SUM(AF11:AF22)</f>
        <v>6365645.750000013</v>
      </c>
      <c r="AG24" s="77"/>
      <c r="AH24" s="77"/>
      <c r="AI24" s="78">
        <f>SUM(AI11:AI22)</f>
        <v>4456126.0200000182</v>
      </c>
      <c r="AJ24" s="90">
        <f>SUM(AJ11:AJ22)</f>
        <v>1909519.729999993</v>
      </c>
      <c r="AK24" s="90">
        <f>SUM(AK11:AK22)</f>
        <v>0</v>
      </c>
      <c r="AV24" s="78">
        <v>-29619</v>
      </c>
      <c r="AX24" s="78">
        <v>11983.23</v>
      </c>
    </row>
    <row r="25" spans="1:55" x14ac:dyDescent="0.2">
      <c r="A25" s="130" t="s">
        <v>1139</v>
      </c>
      <c r="B25" s="124">
        <f>-'[6] 2020 exp by div-unit'!C244</f>
        <v>106761409.01000001</v>
      </c>
      <c r="C25" s="124">
        <f>+'[6]2020 capital outlay'!K20</f>
        <v>7186479.0999999996</v>
      </c>
      <c r="D25" s="124"/>
      <c r="E25" s="124"/>
      <c r="F25" s="125"/>
      <c r="G25" s="124">
        <f>+'[6]2020 prin &amp; int'!C22</f>
        <v>2243.6799999999998</v>
      </c>
      <c r="H25" s="124">
        <f>-'[6]2020 prin &amp; int'!C18</f>
        <v>121894.9</v>
      </c>
      <c r="I25" s="124"/>
      <c r="K25" s="79"/>
      <c r="L25" s="79"/>
      <c r="M25" s="79"/>
      <c r="N25" s="124">
        <f>+'[6]2020 Depreciation'!I152</f>
        <v>2621908.7599999998</v>
      </c>
      <c r="Q25" s="77"/>
      <c r="Z25" s="77"/>
      <c r="AB25" s="77"/>
      <c r="AC25" s="77"/>
      <c r="AD25" s="77"/>
      <c r="AF25" s="123"/>
      <c r="AG25" s="123"/>
      <c r="AH25" s="123"/>
      <c r="AJ25" s="90"/>
      <c r="AV25" s="78">
        <v>-98950</v>
      </c>
      <c r="AX25" s="78">
        <v>8280.39</v>
      </c>
    </row>
    <row r="26" spans="1:55" s="79" customFormat="1" x14ac:dyDescent="0.2">
      <c r="A26" s="131"/>
      <c r="B26" s="79">
        <f>+B24-B25</f>
        <v>0</v>
      </c>
      <c r="C26" s="79">
        <f>+C24-C25</f>
        <v>0</v>
      </c>
      <c r="D26" s="79">
        <f>SUM(D24:D25)</f>
        <v>0</v>
      </c>
      <c r="E26" s="79">
        <f>SUM(E24:E25)</f>
        <v>0</v>
      </c>
      <c r="G26" s="79">
        <f>SUM(G24:G25)</f>
        <v>0</v>
      </c>
      <c r="H26" s="79">
        <f>+H22-H25</f>
        <v>0</v>
      </c>
      <c r="I26" s="79">
        <f>+I24-I25</f>
        <v>339007.25</v>
      </c>
      <c r="N26" s="79">
        <f>+N24-N25</f>
        <v>0</v>
      </c>
      <c r="Y26" s="131" t="s">
        <v>1140</v>
      </c>
      <c r="Z26" s="127">
        <f>+AD28</f>
        <v>110102182.60000001</v>
      </c>
      <c r="AB26" s="123"/>
      <c r="AC26" s="132" t="s">
        <v>1141</v>
      </c>
      <c r="AD26" s="123">
        <f>+'[6]2020 revenue'!N421</f>
        <v>228749.74</v>
      </c>
      <c r="AF26" s="123">
        <f>+AD26</f>
        <v>228749.74</v>
      </c>
      <c r="AG26" s="123"/>
      <c r="AH26" s="123"/>
      <c r="AI26" s="79">
        <f>+AE26</f>
        <v>0</v>
      </c>
      <c r="AJ26" s="133">
        <f>+AF26</f>
        <v>228749.74</v>
      </c>
      <c r="AV26" s="79">
        <v>4431</v>
      </c>
      <c r="AX26" s="79">
        <v>1362.63</v>
      </c>
    </row>
    <row r="27" spans="1:55" x14ac:dyDescent="0.2">
      <c r="F27" s="130"/>
      <c r="G27" s="79"/>
      <c r="H27" s="79"/>
      <c r="I27" s="134"/>
      <c r="Z27" s="77"/>
      <c r="AB27" s="77"/>
      <c r="AC27" s="135" t="s">
        <v>1142</v>
      </c>
      <c r="AD27" s="127">
        <f>+'[6]2020 revenue'!O421</f>
        <v>1202504.1200000001</v>
      </c>
      <c r="AF27" s="127">
        <f>+AD27</f>
        <v>1202504.1200000001</v>
      </c>
      <c r="AG27" s="123"/>
      <c r="AH27" s="123"/>
      <c r="AI27" s="79"/>
      <c r="AJ27" s="129">
        <f>+AF27</f>
        <v>1202504.1200000001</v>
      </c>
      <c r="AV27" s="124">
        <v>73</v>
      </c>
      <c r="AX27" s="124">
        <v>11335.91</v>
      </c>
    </row>
    <row r="28" spans="1:55" ht="13.5" thickBot="1" x14ac:dyDescent="0.25">
      <c r="G28" s="79"/>
      <c r="I28" s="132" t="s">
        <v>1143</v>
      </c>
      <c r="J28" s="77">
        <v>29619</v>
      </c>
      <c r="N28" s="79"/>
      <c r="O28" s="79"/>
      <c r="Q28" s="79"/>
      <c r="Y28" s="135" t="s">
        <v>1095</v>
      </c>
      <c r="Z28" s="77">
        <f>+Z26-Z24</f>
        <v>7796899.6100000143</v>
      </c>
      <c r="AB28" s="77"/>
      <c r="AC28" s="132" t="s">
        <v>1144</v>
      </c>
      <c r="AD28" s="77">
        <f>SUM(AD24:AD27)</f>
        <v>110102182.60000001</v>
      </c>
      <c r="AF28" s="77">
        <f>SUM(AF24:AF27)</f>
        <v>7796899.6100000134</v>
      </c>
      <c r="AG28" s="77">
        <f>SUM(AG24:AG26)</f>
        <v>0</v>
      </c>
      <c r="AH28" s="77"/>
      <c r="AI28" s="78">
        <f t="shared" ref="AI28" si="23">SUM(AI24:AI26)</f>
        <v>4456126.0200000182</v>
      </c>
      <c r="AJ28" s="90">
        <f>SUM(AJ24:AJ27)</f>
        <v>3340773.5899999933</v>
      </c>
      <c r="AV28" s="78">
        <f>SUM(AV22:AV27)</f>
        <v>73</v>
      </c>
      <c r="AX28" s="78">
        <f>SUM(AX22:AX27)</f>
        <v>138064</v>
      </c>
    </row>
    <row r="29" spans="1:55" ht="13.5" thickBot="1" x14ac:dyDescent="0.25">
      <c r="B29" s="200" t="s">
        <v>1136</v>
      </c>
      <c r="C29" s="201"/>
      <c r="D29" s="201"/>
      <c r="E29" s="201"/>
      <c r="F29" s="202"/>
      <c r="I29" s="135" t="s">
        <v>1145</v>
      </c>
      <c r="J29" s="127">
        <f>+G11</f>
        <v>-2243.6799999999998</v>
      </c>
      <c r="N29" s="79"/>
      <c r="O29" s="79"/>
      <c r="Q29" s="79"/>
      <c r="AB29" s="77"/>
      <c r="AC29" s="135"/>
      <c r="AD29" s="77">
        <v>110102183</v>
      </c>
      <c r="AF29" s="77"/>
      <c r="AG29" s="123"/>
      <c r="AH29" s="123"/>
      <c r="AI29" s="136" t="s">
        <v>1146</v>
      </c>
      <c r="AJ29" s="129">
        <f>3640773.59-300000</f>
        <v>3340773.59</v>
      </c>
      <c r="AX29" s="124">
        <f>+AV24</f>
        <v>-29619</v>
      </c>
    </row>
    <row r="30" spans="1:55" x14ac:dyDescent="0.2">
      <c r="B30" s="89"/>
      <c r="C30" s="137"/>
      <c r="D30" s="89" t="s">
        <v>1086</v>
      </c>
      <c r="E30" s="89" t="s">
        <v>1086</v>
      </c>
      <c r="F30" s="89" t="s">
        <v>1147</v>
      </c>
      <c r="G30" s="89"/>
      <c r="I30" s="135" t="s">
        <v>1148</v>
      </c>
      <c r="J30" s="138">
        <f>SUM(J28:J29)</f>
        <v>27375.32</v>
      </c>
      <c r="M30" s="79"/>
      <c r="N30" s="84"/>
      <c r="O30" s="84"/>
      <c r="Q30" s="89"/>
      <c r="R30" s="89"/>
      <c r="S30" s="89"/>
      <c r="T30" s="89"/>
      <c r="U30" s="89"/>
      <c r="V30" s="89"/>
      <c r="AB30" s="77"/>
      <c r="AC30" s="135" t="s">
        <v>1149</v>
      </c>
      <c r="AF30" s="77">
        <v>60579935</v>
      </c>
      <c r="AG30" s="77"/>
      <c r="AH30" s="77"/>
      <c r="AI30" s="123"/>
      <c r="AJ30" s="90">
        <f>+AJ28-AJ29</f>
        <v>-6.5192580223083496E-9</v>
      </c>
      <c r="AX30" s="78">
        <f>SUM(AX28:AX29)</f>
        <v>108445</v>
      </c>
    </row>
    <row r="31" spans="1:55" x14ac:dyDescent="0.2">
      <c r="B31" s="89"/>
      <c r="C31" s="84"/>
      <c r="D31" s="89" t="s">
        <v>1098</v>
      </c>
      <c r="E31" s="89" t="s">
        <v>1099</v>
      </c>
      <c r="F31" s="89" t="s">
        <v>1097</v>
      </c>
      <c r="G31" s="89"/>
      <c r="H31" s="89"/>
      <c r="I31" s="89"/>
      <c r="J31" s="89" t="s">
        <v>1116</v>
      </c>
      <c r="M31" s="79"/>
      <c r="N31" s="79"/>
      <c r="O31" s="79"/>
      <c r="Q31" s="79"/>
      <c r="R31" s="79"/>
      <c r="S31" s="79"/>
      <c r="T31" s="79"/>
      <c r="U31" s="79"/>
      <c r="V31" s="79"/>
      <c r="W31" s="79"/>
      <c r="X31" s="79"/>
      <c r="Y31" s="79"/>
      <c r="Z31" s="89"/>
      <c r="AB31" s="77"/>
      <c r="AC31" s="77"/>
      <c r="AD31" s="135"/>
      <c r="AF31" s="77"/>
      <c r="AG31" s="77"/>
      <c r="AH31" s="77"/>
      <c r="AI31" s="139"/>
      <c r="AW31" s="130" t="s">
        <v>1150</v>
      </c>
      <c r="AX31" s="124">
        <f>+AF38</f>
        <v>-0.61000001337379217</v>
      </c>
    </row>
    <row r="32" spans="1:55" x14ac:dyDescent="0.2">
      <c r="A32" s="79"/>
      <c r="B32" s="109" t="s">
        <v>1077</v>
      </c>
      <c r="C32" s="140"/>
      <c r="D32" s="109" t="s">
        <v>1151</v>
      </c>
      <c r="E32" s="109" t="s">
        <v>1152</v>
      </c>
      <c r="F32" s="109" t="s">
        <v>1115</v>
      </c>
      <c r="G32" s="109" t="s">
        <v>1153</v>
      </c>
      <c r="H32" s="109" t="s">
        <v>1102</v>
      </c>
      <c r="J32" s="109" t="s">
        <v>1154</v>
      </c>
      <c r="M32" s="79"/>
      <c r="N32" s="141"/>
      <c r="O32" s="141"/>
      <c r="Q32" s="84"/>
      <c r="R32" s="84"/>
      <c r="S32" s="84"/>
      <c r="T32" s="84"/>
      <c r="U32" s="84"/>
      <c r="V32" s="84"/>
      <c r="W32" s="79"/>
      <c r="X32" s="79"/>
      <c r="Y32" s="79" t="s">
        <v>1155</v>
      </c>
      <c r="Z32" s="78">
        <v>102305284</v>
      </c>
      <c r="AB32" s="77"/>
      <c r="AC32" s="123"/>
      <c r="AD32" s="132"/>
      <c r="AE32" s="79"/>
      <c r="AF32" s="121">
        <f>SUM(AF28:AF30)</f>
        <v>68376834.610000014</v>
      </c>
      <c r="AG32" s="123">
        <f t="shared" ref="AG32" si="24">SUM(AG28:AG30)</f>
        <v>0</v>
      </c>
      <c r="AH32" s="123"/>
      <c r="AJ32" s="77"/>
      <c r="AX32" s="78">
        <f>SUM(AX30:AX31)</f>
        <v>108444.38999998663</v>
      </c>
    </row>
    <row r="33" spans="1:41" ht="13.5" thickBot="1" x14ac:dyDescent="0.25">
      <c r="A33" s="79"/>
      <c r="D33" s="89"/>
      <c r="E33" s="89"/>
      <c r="F33" s="89"/>
      <c r="H33" s="89"/>
      <c r="I33" s="89"/>
      <c r="M33" s="79"/>
      <c r="N33" s="79"/>
      <c r="O33" s="79"/>
      <c r="Q33" s="79"/>
      <c r="R33" s="79"/>
      <c r="S33" s="79"/>
      <c r="T33" s="79"/>
      <c r="U33" s="79"/>
      <c r="V33" s="79"/>
      <c r="W33" s="79"/>
      <c r="X33" s="79"/>
      <c r="Y33" s="79"/>
      <c r="Z33" s="81">
        <f>+Z32-Z24</f>
        <v>1.010000005364418</v>
      </c>
      <c r="AB33" s="77"/>
      <c r="AC33" s="123"/>
      <c r="AD33" s="132" t="s">
        <v>1079</v>
      </c>
      <c r="AE33" s="79"/>
      <c r="AF33" s="142">
        <v>68376834</v>
      </c>
      <c r="AG33" s="123"/>
      <c r="AH33" s="123"/>
    </row>
    <row r="34" spans="1:41" ht="13.5" thickBot="1" x14ac:dyDescent="0.25">
      <c r="A34" s="119" t="s">
        <v>1128</v>
      </c>
      <c r="B34" s="78">
        <f>+'[6]2020 capital outlay'!D20</f>
        <v>213947.57</v>
      </c>
      <c r="F34" s="78">
        <f t="shared" ref="F34:F41" si="25">+B34+C34-D34-E34</f>
        <v>213947.57</v>
      </c>
      <c r="G34" s="78">
        <f>'[6]2020 prin &amp; int'!C22</f>
        <v>2243.6799999999998</v>
      </c>
      <c r="H34" s="78">
        <f>+'[6]2020 prin &amp; int'!C15</f>
        <v>73</v>
      </c>
      <c r="M34" s="79"/>
      <c r="N34" s="79"/>
      <c r="O34" s="79"/>
      <c r="Q34" s="79"/>
      <c r="R34" s="79"/>
      <c r="S34" s="79"/>
      <c r="T34" s="79"/>
      <c r="U34" s="79"/>
      <c r="V34" s="79"/>
      <c r="W34" s="79"/>
      <c r="X34" s="79"/>
      <c r="Y34" s="79"/>
      <c r="AB34" s="77"/>
      <c r="AC34" s="123"/>
      <c r="AD34" s="132" t="s">
        <v>1156</v>
      </c>
      <c r="AE34" s="123"/>
      <c r="AF34" s="143">
        <f>+AF32-AF33</f>
        <v>0.61000001430511475</v>
      </c>
      <c r="AG34" s="123">
        <f t="shared" ref="AG34" si="26">+AG32-AG33</f>
        <v>0</v>
      </c>
      <c r="AH34" s="123"/>
      <c r="AI34" s="81"/>
      <c r="AJ34" s="81">
        <v>92926.04</v>
      </c>
      <c r="AN34" s="78">
        <v>121895</v>
      </c>
    </row>
    <row r="35" spans="1:41" ht="13.5" thickBot="1" x14ac:dyDescent="0.25">
      <c r="A35" s="119" t="s">
        <v>1129</v>
      </c>
      <c r="B35" s="78">
        <f>+'[6]2020 capital outlay'!E20</f>
        <v>9280.31</v>
      </c>
      <c r="F35" s="78">
        <f t="shared" si="25"/>
        <v>9280.31</v>
      </c>
      <c r="M35" s="79"/>
      <c r="N35" s="79"/>
      <c r="O35" s="79"/>
      <c r="Q35" s="79"/>
      <c r="R35" s="79"/>
      <c r="S35" s="79"/>
      <c r="T35" s="79"/>
      <c r="U35" s="79"/>
      <c r="V35" s="79"/>
      <c r="W35" s="79"/>
      <c r="X35" s="79"/>
      <c r="Y35" s="79"/>
      <c r="Z35" s="144" t="s">
        <v>1157</v>
      </c>
      <c r="AC35" s="79"/>
      <c r="AD35" s="79"/>
      <c r="AE35" s="79"/>
      <c r="AF35" s="145"/>
      <c r="AG35" s="79"/>
      <c r="AH35" s="79"/>
      <c r="AI35" s="81"/>
      <c r="AJ35" s="81">
        <v>12175.8</v>
      </c>
      <c r="AN35" s="81">
        <v>2243</v>
      </c>
    </row>
    <row r="36" spans="1:41" x14ac:dyDescent="0.2">
      <c r="A36" s="119" t="s">
        <v>1130</v>
      </c>
      <c r="B36" s="78">
        <f>+'[6]2020 capital outlay'!F20</f>
        <v>5811.52</v>
      </c>
      <c r="F36" s="78">
        <f t="shared" si="25"/>
        <v>5811.52</v>
      </c>
      <c r="M36" s="79"/>
      <c r="N36" s="79"/>
      <c r="O36" s="79"/>
      <c r="Q36" s="79"/>
      <c r="R36" s="79"/>
      <c r="S36" s="79"/>
      <c r="T36" s="79"/>
      <c r="U36" s="79"/>
      <c r="V36" s="79"/>
      <c r="W36" s="79"/>
      <c r="Y36" s="131" t="s">
        <v>1158</v>
      </c>
      <c r="Z36" s="78">
        <f>+B25</f>
        <v>106761409.01000001</v>
      </c>
      <c r="AB36" s="146"/>
      <c r="AC36" s="147"/>
      <c r="AD36" s="148"/>
      <c r="AE36" s="147"/>
      <c r="AF36" s="149">
        <f>+AF28</f>
        <v>7796899.6100000134</v>
      </c>
      <c r="AG36" s="123"/>
      <c r="AH36" s="123"/>
      <c r="AI36" s="81"/>
      <c r="AJ36" s="81">
        <v>11983.23</v>
      </c>
      <c r="AN36" s="81">
        <v>-29619</v>
      </c>
      <c r="AO36" s="81">
        <f>SUM(AN35:AN36)</f>
        <v>-27376</v>
      </c>
    </row>
    <row r="37" spans="1:41" x14ac:dyDescent="0.2">
      <c r="A37" s="119" t="s">
        <v>1034</v>
      </c>
      <c r="B37" s="78">
        <f>+'[6]2020 capital outlay'!G20</f>
        <v>4544.34</v>
      </c>
      <c r="F37" s="78">
        <f t="shared" si="25"/>
        <v>4544.34</v>
      </c>
      <c r="M37" s="79"/>
      <c r="N37" s="79"/>
      <c r="O37" s="79"/>
      <c r="Q37" s="79"/>
      <c r="R37" s="79"/>
      <c r="S37" s="79"/>
      <c r="T37" s="79"/>
      <c r="U37" s="79"/>
      <c r="V37" s="79"/>
      <c r="W37" s="79"/>
      <c r="Y37" s="130"/>
      <c r="Z37" s="77"/>
      <c r="AB37" s="150"/>
      <c r="AC37" s="121"/>
      <c r="AD37" s="151" t="s">
        <v>1159</v>
      </c>
      <c r="AE37" s="121"/>
      <c r="AF37" s="152">
        <v>7796899</v>
      </c>
      <c r="AG37" s="123"/>
      <c r="AH37" s="123"/>
      <c r="AI37" s="81"/>
      <c r="AJ37" s="81">
        <v>8280.39</v>
      </c>
      <c r="AN37" s="78">
        <v>-98950</v>
      </c>
    </row>
    <row r="38" spans="1:41" ht="13.5" thickBot="1" x14ac:dyDescent="0.25">
      <c r="A38" s="119" t="s">
        <v>1131</v>
      </c>
      <c r="B38" s="79">
        <f>+'[6]2020 capital outlay'!H20</f>
        <v>1219.67</v>
      </c>
      <c r="D38" s="79"/>
      <c r="E38" s="79"/>
      <c r="F38" s="78">
        <f t="shared" si="25"/>
        <v>1219.67</v>
      </c>
      <c r="G38" s="79"/>
      <c r="H38" s="79"/>
      <c r="I38" s="79"/>
      <c r="J38" s="79"/>
      <c r="M38" s="79"/>
      <c r="N38" s="79"/>
      <c r="O38" s="79"/>
      <c r="Q38" s="79"/>
      <c r="R38" s="79"/>
      <c r="S38" s="79"/>
      <c r="T38" s="79"/>
      <c r="U38" s="79"/>
      <c r="V38" s="79"/>
      <c r="W38" s="79"/>
      <c r="Y38" s="130"/>
      <c r="AB38" s="153"/>
      <c r="AC38" s="154"/>
      <c r="AD38" s="155"/>
      <c r="AE38" s="156"/>
      <c r="AF38" s="157">
        <f>+AF37-AF36</f>
        <v>-0.61000001337379217</v>
      </c>
      <c r="AG38" s="123"/>
      <c r="AH38" s="123"/>
      <c r="AI38" s="120"/>
      <c r="AJ38" s="120">
        <v>1362.63</v>
      </c>
      <c r="AN38" s="79">
        <v>4431</v>
      </c>
    </row>
    <row r="39" spans="1:41" x14ac:dyDescent="0.2">
      <c r="A39" s="119" t="s">
        <v>1132</v>
      </c>
      <c r="B39" s="79"/>
      <c r="D39" s="79"/>
      <c r="E39" s="79"/>
      <c r="F39" s="78">
        <f t="shared" si="25"/>
        <v>0</v>
      </c>
      <c r="G39" s="79"/>
      <c r="H39" s="79"/>
      <c r="I39" s="79"/>
      <c r="J39" s="79"/>
      <c r="M39" s="79"/>
      <c r="N39" s="79"/>
      <c r="O39" s="79"/>
      <c r="Q39" s="79"/>
      <c r="R39" s="79"/>
      <c r="S39" s="79"/>
      <c r="T39" s="79"/>
      <c r="U39" s="79"/>
      <c r="V39" s="79"/>
      <c r="W39" s="79"/>
      <c r="Y39" s="130"/>
      <c r="AB39" s="79"/>
      <c r="AC39" s="158"/>
      <c r="AD39" s="132"/>
      <c r="AE39" s="123"/>
      <c r="AF39" s="145"/>
      <c r="AG39" s="123"/>
      <c r="AH39" s="123"/>
      <c r="AI39" s="120"/>
      <c r="AJ39" s="125">
        <v>11335.91</v>
      </c>
      <c r="AN39" s="124">
        <v>73</v>
      </c>
    </row>
    <row r="40" spans="1:41" x14ac:dyDescent="0.2">
      <c r="A40" s="119" t="s">
        <v>1160</v>
      </c>
      <c r="B40" s="79"/>
      <c r="D40" s="79"/>
      <c r="E40" s="79"/>
      <c r="F40" s="78">
        <f t="shared" si="25"/>
        <v>0</v>
      </c>
      <c r="G40" s="79"/>
      <c r="H40" s="79">
        <f>+'[6]2020 prin &amp; int'!C10</f>
        <v>22871.91</v>
      </c>
      <c r="I40" s="79"/>
      <c r="J40" s="79"/>
      <c r="M40" s="79"/>
      <c r="N40" s="79"/>
      <c r="O40" s="79"/>
      <c r="Q40" s="79"/>
      <c r="R40" s="79"/>
      <c r="S40" s="79"/>
      <c r="T40" s="79"/>
      <c r="U40" s="79"/>
      <c r="V40" s="79"/>
      <c r="W40" s="79"/>
      <c r="Y40" s="159" t="s">
        <v>1161</v>
      </c>
      <c r="Z40" s="78">
        <f>+G24</f>
        <v>-2243.6799999999998</v>
      </c>
      <c r="AB40" s="79"/>
      <c r="AC40" s="158"/>
      <c r="AD40" s="132"/>
      <c r="AE40" s="123"/>
      <c r="AF40" s="123"/>
      <c r="AG40" s="123"/>
      <c r="AH40" s="123"/>
      <c r="AI40" s="120"/>
      <c r="AJ40" s="81">
        <f>SUM(AJ34:AJ39)</f>
        <v>138064</v>
      </c>
      <c r="AN40" s="78">
        <f>SUM(AN34:AN39)</f>
        <v>73</v>
      </c>
    </row>
    <row r="41" spans="1:41" x14ac:dyDescent="0.2">
      <c r="A41" s="119" t="s">
        <v>1162</v>
      </c>
      <c r="B41" s="124">
        <f>+'[6]2020 capital outlay'!J20</f>
        <v>6951675.6900000004</v>
      </c>
      <c r="C41" s="124"/>
      <c r="D41" s="124"/>
      <c r="E41" s="124"/>
      <c r="F41" s="124">
        <f t="shared" si="25"/>
        <v>6951675.6900000004</v>
      </c>
      <c r="G41" s="124"/>
      <c r="H41" s="124">
        <f>+'[6]2020 prin &amp; int'!C6</f>
        <v>98949.99</v>
      </c>
      <c r="I41" s="124"/>
      <c r="J41" s="124"/>
      <c r="O41" s="79"/>
      <c r="Q41" s="79"/>
      <c r="R41" s="79"/>
      <c r="S41" s="79"/>
      <c r="T41" s="79"/>
      <c r="U41" s="79"/>
      <c r="V41" s="79"/>
      <c r="W41" s="79"/>
      <c r="Y41" s="130"/>
      <c r="AB41" s="79"/>
      <c r="AC41" s="158"/>
      <c r="AD41" s="132"/>
      <c r="AE41" s="123"/>
      <c r="AF41" s="123"/>
      <c r="AG41" s="123"/>
      <c r="AH41" s="123"/>
      <c r="AI41" s="120"/>
      <c r="AJ41" s="125">
        <f>+AN36</f>
        <v>-29619</v>
      </c>
    </row>
    <row r="42" spans="1:41" x14ac:dyDescent="0.2">
      <c r="A42" s="79"/>
      <c r="B42" s="78">
        <f t="shared" ref="B42:J42" si="27">SUM(B34:B41)</f>
        <v>7186479.1000000006</v>
      </c>
      <c r="C42" s="78">
        <f t="shared" si="27"/>
        <v>0</v>
      </c>
      <c r="D42" s="78">
        <f t="shared" si="27"/>
        <v>0</v>
      </c>
      <c r="E42" s="78">
        <f t="shared" si="27"/>
        <v>0</v>
      </c>
      <c r="F42" s="78">
        <f t="shared" si="27"/>
        <v>7186479.1000000006</v>
      </c>
      <c r="G42" s="78">
        <f t="shared" si="27"/>
        <v>2243.6799999999998</v>
      </c>
      <c r="H42" s="78">
        <f t="shared" si="27"/>
        <v>121894.90000000001</v>
      </c>
      <c r="I42" s="78">
        <f t="shared" si="27"/>
        <v>0</v>
      </c>
      <c r="J42" s="78">
        <f t="shared" si="27"/>
        <v>0</v>
      </c>
      <c r="O42" s="79"/>
      <c r="Q42" s="79"/>
      <c r="R42" s="79"/>
      <c r="S42" s="79"/>
      <c r="T42" s="79"/>
      <c r="U42" s="79"/>
      <c r="V42" s="79"/>
      <c r="W42" s="79"/>
      <c r="Y42" s="130" t="s">
        <v>1163</v>
      </c>
      <c r="Z42" s="78">
        <f>+L24</f>
        <v>-7186479.0999999996</v>
      </c>
      <c r="AB42" s="79"/>
      <c r="AC42" s="158"/>
      <c r="AD42" s="160"/>
      <c r="AE42" s="123"/>
      <c r="AF42" s="145"/>
      <c r="AG42" s="123"/>
      <c r="AH42" s="123"/>
      <c r="AI42" s="161" t="s">
        <v>1164</v>
      </c>
      <c r="AJ42" s="81">
        <f>SUM(AJ40:AJ41)</f>
        <v>108445</v>
      </c>
    </row>
    <row r="43" spans="1:41" x14ac:dyDescent="0.2">
      <c r="A43" s="130" t="s">
        <v>1139</v>
      </c>
      <c r="B43" s="78">
        <f>'[6]2020 capital outlay'!K20</f>
        <v>7186479.0999999996</v>
      </c>
      <c r="F43" s="78">
        <f>+B43+C43+D43+E43</f>
        <v>7186479.0999999996</v>
      </c>
      <c r="G43" s="78">
        <f>+'[6]2020 prin &amp; int'!C22</f>
        <v>2243.6799999999998</v>
      </c>
      <c r="H43" s="78">
        <f>-'[6]2020 prin &amp; int'!C18</f>
        <v>121894.9</v>
      </c>
      <c r="O43" s="79"/>
      <c r="Q43" s="79"/>
      <c r="R43" s="79"/>
      <c r="S43" s="79"/>
      <c r="T43" s="79"/>
      <c r="U43" s="79"/>
      <c r="V43" s="79"/>
      <c r="W43" s="79"/>
      <c r="Y43" s="130"/>
      <c r="AB43" s="79"/>
      <c r="AC43" s="158"/>
      <c r="AD43" s="160"/>
      <c r="AE43" s="123"/>
      <c r="AF43" s="162"/>
      <c r="AG43" s="123"/>
      <c r="AH43" s="123"/>
      <c r="AI43" s="163" t="s">
        <v>1165</v>
      </c>
      <c r="AJ43" s="125">
        <f>+AF34</f>
        <v>0.61000001430511475</v>
      </c>
    </row>
    <row r="44" spans="1:41" x14ac:dyDescent="0.2">
      <c r="A44" s="131"/>
      <c r="B44" s="78">
        <f t="shared" ref="B44:J44" si="28">+B42-B43</f>
        <v>0</v>
      </c>
      <c r="C44" s="78">
        <f t="shared" si="28"/>
        <v>0</v>
      </c>
      <c r="D44" s="78">
        <f t="shared" si="28"/>
        <v>0</v>
      </c>
      <c r="E44" s="78">
        <f t="shared" si="28"/>
        <v>0</v>
      </c>
      <c r="F44" s="78">
        <f t="shared" si="28"/>
        <v>0</v>
      </c>
      <c r="G44" s="78">
        <f t="shared" si="28"/>
        <v>0</v>
      </c>
      <c r="H44" s="78">
        <f t="shared" si="28"/>
        <v>0</v>
      </c>
      <c r="I44" s="78">
        <f t="shared" si="28"/>
        <v>0</v>
      </c>
      <c r="J44" s="78">
        <f t="shared" si="28"/>
        <v>0</v>
      </c>
      <c r="O44" s="79"/>
      <c r="Q44" s="79"/>
      <c r="R44" s="79"/>
      <c r="S44" s="79"/>
      <c r="T44" s="79"/>
      <c r="U44" s="79"/>
      <c r="V44" s="79"/>
      <c r="W44" s="79"/>
      <c r="Y44" s="164"/>
      <c r="AB44" s="79"/>
      <c r="AC44" s="158"/>
      <c r="AD44" s="165"/>
      <c r="AE44" s="123"/>
      <c r="AF44" s="123"/>
      <c r="AG44" s="123"/>
      <c r="AH44" s="123"/>
      <c r="AI44" s="166" t="s">
        <v>1166</v>
      </c>
      <c r="AJ44" s="81">
        <f>+AJ42-AJ43</f>
        <v>108444.38999998569</v>
      </c>
    </row>
    <row r="45" spans="1:41" x14ac:dyDescent="0.2">
      <c r="O45" s="79"/>
      <c r="Q45" s="79"/>
      <c r="R45" s="79"/>
      <c r="S45" s="79"/>
      <c r="T45" s="79"/>
      <c r="U45" s="79"/>
      <c r="V45" s="79"/>
      <c r="W45" s="79"/>
      <c r="Y45" s="130"/>
      <c r="AC45" s="167"/>
      <c r="AD45" s="124">
        <f>+Z26</f>
        <v>110102182.60000001</v>
      </c>
      <c r="AF45" s="126">
        <f>+Z28</f>
        <v>7796899.6100000143</v>
      </c>
      <c r="AG45" s="123"/>
      <c r="AH45" s="123"/>
      <c r="AI45" s="131"/>
    </row>
    <row r="46" spans="1:41" x14ac:dyDescent="0.2">
      <c r="A46" s="130"/>
      <c r="F46" s="168"/>
      <c r="Q46" s="79"/>
      <c r="R46" s="79"/>
      <c r="S46" s="79"/>
      <c r="T46" s="79"/>
      <c r="U46" s="79"/>
      <c r="V46" s="79"/>
      <c r="W46" s="79"/>
      <c r="Y46" s="131" t="s">
        <v>1167</v>
      </c>
      <c r="Z46" s="78">
        <f>+N24</f>
        <v>2621908.7599999998</v>
      </c>
      <c r="AC46" s="167"/>
      <c r="AD46" s="78">
        <f>+AD28-AD45</f>
        <v>0</v>
      </c>
      <c r="AF46" s="78">
        <f>+AF28-AF45</f>
        <v>0</v>
      </c>
      <c r="AG46" s="79"/>
      <c r="AH46" s="79"/>
      <c r="AI46" s="79"/>
    </row>
    <row r="47" spans="1:41" x14ac:dyDescent="0.2">
      <c r="E47" s="168"/>
      <c r="Q47" s="79"/>
      <c r="R47" s="79"/>
      <c r="S47" s="79"/>
      <c r="T47" s="79"/>
      <c r="U47" s="79"/>
      <c r="V47" s="79"/>
      <c r="W47" s="79"/>
      <c r="AC47" s="167"/>
      <c r="AD47" s="169"/>
      <c r="AE47" s="79"/>
      <c r="AF47" s="79"/>
      <c r="AG47" s="79"/>
      <c r="AH47" s="79"/>
      <c r="AI47" s="79"/>
    </row>
    <row r="48" spans="1:41" ht="13.5" thickBot="1" x14ac:dyDescent="0.25">
      <c r="E48" s="168"/>
      <c r="Y48" s="131"/>
      <c r="Z48" s="170">
        <f>SUM(Z36:Z47)</f>
        <v>102194594.99000001</v>
      </c>
      <c r="AC48" s="79"/>
      <c r="AD48" s="79"/>
      <c r="AE48" s="79"/>
      <c r="AF48" s="79"/>
      <c r="AG48" s="79"/>
      <c r="AH48" s="79"/>
      <c r="AI48" s="79"/>
    </row>
    <row r="49" spans="1:26" ht="13.5" thickTop="1" x14ac:dyDescent="0.2">
      <c r="E49" s="171"/>
      <c r="Y49" s="131"/>
      <c r="Z49" s="79"/>
    </row>
    <row r="50" spans="1:26" ht="13.5" thickBot="1" x14ac:dyDescent="0.25">
      <c r="E50" s="171"/>
      <c r="Y50" s="131" t="s">
        <v>1168</v>
      </c>
      <c r="Z50" s="172">
        <f>+Z24-Z48</f>
        <v>110687.9999999851</v>
      </c>
    </row>
    <row r="51" spans="1:26" ht="13.5" thickTop="1" x14ac:dyDescent="0.2">
      <c r="B51" s="203" t="s">
        <v>1169</v>
      </c>
      <c r="C51" s="204"/>
      <c r="D51" s="204"/>
      <c r="E51" s="204"/>
      <c r="F51" s="204"/>
      <c r="G51" s="204"/>
      <c r="H51" s="204"/>
      <c r="I51" s="204"/>
      <c r="J51" s="204"/>
      <c r="K51" s="205"/>
    </row>
    <row r="52" spans="1:26" x14ac:dyDescent="0.2">
      <c r="B52" s="101"/>
      <c r="C52" s="84" t="s">
        <v>1170</v>
      </c>
      <c r="D52" s="84" t="s">
        <v>1097</v>
      </c>
      <c r="F52" s="84" t="s">
        <v>1102</v>
      </c>
      <c r="G52" s="84"/>
      <c r="H52" s="84" t="s">
        <v>1171</v>
      </c>
      <c r="I52" s="84" t="s">
        <v>1172</v>
      </c>
      <c r="J52" s="84" t="s">
        <v>1106</v>
      </c>
      <c r="K52" s="84" t="s">
        <v>1173</v>
      </c>
      <c r="L52" s="102" t="s">
        <v>1110</v>
      </c>
    </row>
    <row r="53" spans="1:26" x14ac:dyDescent="0.2">
      <c r="B53" s="101" t="s">
        <v>1174</v>
      </c>
      <c r="C53" s="84" t="s">
        <v>1175</v>
      </c>
      <c r="D53" s="84" t="s">
        <v>1176</v>
      </c>
      <c r="F53" s="84" t="s">
        <v>1177</v>
      </c>
      <c r="G53" s="84"/>
      <c r="H53" s="84" t="s">
        <v>1105</v>
      </c>
      <c r="I53" s="84" t="s">
        <v>1105</v>
      </c>
      <c r="J53" s="84" t="s">
        <v>1105</v>
      </c>
      <c r="K53" s="84" t="s">
        <v>1178</v>
      </c>
      <c r="L53" s="102" t="s">
        <v>1179</v>
      </c>
    </row>
    <row r="54" spans="1:26" x14ac:dyDescent="0.2">
      <c r="A54" s="79"/>
      <c r="B54" s="109" t="s">
        <v>1152</v>
      </c>
      <c r="C54" s="109" t="s">
        <v>1152</v>
      </c>
      <c r="D54" s="109" t="s">
        <v>1152</v>
      </c>
      <c r="E54" s="109" t="s">
        <v>1180</v>
      </c>
      <c r="F54" s="109" t="s">
        <v>1181</v>
      </c>
      <c r="G54" s="109" t="s">
        <v>1110</v>
      </c>
      <c r="H54" s="109" t="s">
        <v>1182</v>
      </c>
      <c r="I54" s="109" t="s">
        <v>1182</v>
      </c>
      <c r="J54" s="109" t="s">
        <v>1182</v>
      </c>
      <c r="K54" s="109" t="s">
        <v>1182</v>
      </c>
      <c r="L54" s="110" t="s">
        <v>1182</v>
      </c>
      <c r="M54" s="173"/>
      <c r="N54" s="173"/>
      <c r="O54" s="173"/>
    </row>
    <row r="55" spans="1:26" x14ac:dyDescent="0.2">
      <c r="A55" s="119" t="s">
        <v>1128</v>
      </c>
      <c r="B55" s="78">
        <f t="shared" ref="B55:B61" si="29">+O11</f>
        <v>66420844.609999999</v>
      </c>
      <c r="G55" s="78">
        <f t="shared" ref="G55:G64" si="30">SUM(B55:F55)</f>
        <v>66420844.609999999</v>
      </c>
      <c r="H55" s="78">
        <f t="shared" ref="H55:H60" si="31">+X11</f>
        <v>7948027.382804893</v>
      </c>
      <c r="I55" s="78">
        <f>$D$61*((G55/(SUM($G$55:$G$60))))</f>
        <v>0</v>
      </c>
      <c r="J55" s="78">
        <f>$E$61*((G55/(SUM($G$55:$G$60))))</f>
        <v>0</v>
      </c>
      <c r="K55" s="78">
        <f t="shared" ref="K55:K61" si="32">SUM(H55:J55)</f>
        <v>7948027.382804893</v>
      </c>
      <c r="L55" s="78">
        <f t="shared" ref="L55:L64" si="33">SUM(G55:J55)</f>
        <v>74368871.992804885</v>
      </c>
      <c r="M55" s="173"/>
      <c r="N55" s="173"/>
      <c r="O55" s="173"/>
    </row>
    <row r="56" spans="1:26" x14ac:dyDescent="0.2">
      <c r="A56" s="119" t="s">
        <v>1129</v>
      </c>
      <c r="B56" s="78">
        <f t="shared" si="29"/>
        <v>10994839.15</v>
      </c>
      <c r="D56" s="174"/>
      <c r="G56" s="78">
        <f t="shared" si="30"/>
        <v>10994839.15</v>
      </c>
      <c r="H56" s="78">
        <f t="shared" si="31"/>
        <v>1324623.2753827933</v>
      </c>
      <c r="I56" s="78">
        <f t="shared" ref="I56:I60" si="34">$D$61*((G56/(SUM($G$55:$G$60))))</f>
        <v>0</v>
      </c>
      <c r="J56" s="78">
        <f t="shared" ref="J56:J60" si="35">$E$61*((G56/(SUM($G$55:$G$60))))</f>
        <v>0</v>
      </c>
      <c r="K56" s="78">
        <f t="shared" si="32"/>
        <v>1324623.2753827933</v>
      </c>
      <c r="L56" s="78">
        <f t="shared" si="33"/>
        <v>12319462.425382793</v>
      </c>
      <c r="M56" s="173"/>
      <c r="N56" s="173"/>
      <c r="O56" s="173"/>
    </row>
    <row r="57" spans="1:26" x14ac:dyDescent="0.2">
      <c r="A57" s="119" t="s">
        <v>1130</v>
      </c>
      <c r="B57" s="78">
        <f t="shared" si="29"/>
        <v>6972323.3000000007</v>
      </c>
      <c r="G57" s="78">
        <f t="shared" si="30"/>
        <v>6972323.3000000007</v>
      </c>
      <c r="H57" s="78">
        <f t="shared" si="31"/>
        <v>829506.39606508112</v>
      </c>
      <c r="I57" s="78">
        <f t="shared" si="34"/>
        <v>0</v>
      </c>
      <c r="J57" s="78">
        <f t="shared" si="35"/>
        <v>0</v>
      </c>
      <c r="K57" s="78">
        <f t="shared" si="32"/>
        <v>829506.39606508112</v>
      </c>
      <c r="L57" s="78">
        <f t="shared" si="33"/>
        <v>7801829.6960650822</v>
      </c>
      <c r="M57" s="173"/>
      <c r="N57" s="173"/>
      <c r="O57" s="173"/>
    </row>
    <row r="58" spans="1:26" x14ac:dyDescent="0.2">
      <c r="A58" s="119" t="s">
        <v>1034</v>
      </c>
      <c r="B58" s="78">
        <f t="shared" si="29"/>
        <v>5430245.0299999993</v>
      </c>
      <c r="G58" s="78">
        <f t="shared" si="30"/>
        <v>5430245.0299999993</v>
      </c>
      <c r="H58" s="78">
        <f t="shared" si="31"/>
        <v>648635.56214872748</v>
      </c>
      <c r="I58" s="78">
        <f t="shared" si="34"/>
        <v>0</v>
      </c>
      <c r="J58" s="78">
        <f t="shared" si="35"/>
        <v>0</v>
      </c>
      <c r="K58" s="78">
        <f t="shared" si="32"/>
        <v>648635.56214872748</v>
      </c>
      <c r="L58" s="78">
        <f t="shared" si="33"/>
        <v>6078880.5921487268</v>
      </c>
      <c r="M58" s="173"/>
      <c r="N58" s="173"/>
      <c r="O58" s="173"/>
    </row>
    <row r="59" spans="1:26" x14ac:dyDescent="0.2">
      <c r="A59" s="119" t="s">
        <v>1131</v>
      </c>
      <c r="B59" s="78">
        <f t="shared" si="29"/>
        <v>1440253.94</v>
      </c>
      <c r="G59" s="78">
        <f t="shared" si="30"/>
        <v>1440253.94</v>
      </c>
      <c r="H59" s="78">
        <f t="shared" si="31"/>
        <v>174089.44359850654</v>
      </c>
      <c r="I59" s="78">
        <f t="shared" si="34"/>
        <v>0</v>
      </c>
      <c r="J59" s="78">
        <f t="shared" si="35"/>
        <v>0</v>
      </c>
      <c r="K59" s="78">
        <f t="shared" si="32"/>
        <v>174089.44359850654</v>
      </c>
      <c r="L59" s="78">
        <f t="shared" si="33"/>
        <v>1614343.3835985065</v>
      </c>
      <c r="M59" s="173"/>
      <c r="N59" s="173"/>
      <c r="O59" s="173"/>
    </row>
    <row r="60" spans="1:26" x14ac:dyDescent="0.2">
      <c r="A60" s="119" t="s">
        <v>1132</v>
      </c>
      <c r="B60" s="78">
        <f t="shared" si="29"/>
        <v>0</v>
      </c>
      <c r="G60" s="78">
        <f t="shared" ref="G60" si="36">SUM(B60:F60)</f>
        <v>0</v>
      </c>
      <c r="H60" s="78">
        <f t="shared" si="31"/>
        <v>0</v>
      </c>
      <c r="I60" s="78">
        <f t="shared" si="34"/>
        <v>0</v>
      </c>
      <c r="J60" s="78">
        <f t="shared" si="35"/>
        <v>0</v>
      </c>
      <c r="K60" s="78">
        <f t="shared" si="32"/>
        <v>0</v>
      </c>
      <c r="L60" s="78">
        <f t="shared" si="33"/>
        <v>0</v>
      </c>
      <c r="M60" s="78" t="s">
        <v>1064</v>
      </c>
    </row>
    <row r="61" spans="1:26" x14ac:dyDescent="0.2">
      <c r="A61" s="119" t="s">
        <v>1133</v>
      </c>
      <c r="B61" s="78">
        <f t="shared" si="29"/>
        <v>10924882.060000001</v>
      </c>
      <c r="E61" s="77"/>
      <c r="G61" s="78">
        <f t="shared" si="30"/>
        <v>10924882.060000001</v>
      </c>
      <c r="H61" s="78">
        <f>-B61</f>
        <v>-10924882.060000001</v>
      </c>
      <c r="I61" s="78">
        <f>-D61</f>
        <v>0</v>
      </c>
      <c r="J61" s="78">
        <f>-E61</f>
        <v>0</v>
      </c>
      <c r="K61" s="78">
        <f t="shared" si="32"/>
        <v>-10924882.060000001</v>
      </c>
      <c r="L61" s="78">
        <f t="shared" si="33"/>
        <v>0</v>
      </c>
    </row>
    <row r="62" spans="1:26" x14ac:dyDescent="0.2">
      <c r="A62" s="119" t="s">
        <v>1136</v>
      </c>
      <c r="G62" s="78">
        <f t="shared" si="30"/>
        <v>0</v>
      </c>
      <c r="L62" s="78">
        <f t="shared" si="33"/>
        <v>0</v>
      </c>
    </row>
    <row r="63" spans="1:26" x14ac:dyDescent="0.2">
      <c r="A63" s="119" t="s">
        <v>1138</v>
      </c>
      <c r="B63" s="78">
        <f>+O22</f>
        <v>121894.90000000001</v>
      </c>
      <c r="G63" s="78">
        <f t="shared" si="30"/>
        <v>121894.90000000001</v>
      </c>
      <c r="L63" s="78">
        <f t="shared" si="33"/>
        <v>121894.90000000001</v>
      </c>
    </row>
    <row r="64" spans="1:26" x14ac:dyDescent="0.2">
      <c r="A64" s="79" t="s">
        <v>1183</v>
      </c>
      <c r="B64" s="124"/>
      <c r="C64" s="124"/>
      <c r="D64" s="124"/>
      <c r="E64" s="124"/>
      <c r="F64" s="124"/>
      <c r="G64" s="124">
        <f t="shared" si="30"/>
        <v>0</v>
      </c>
      <c r="H64" s="124"/>
      <c r="I64" s="124"/>
      <c r="J64" s="124"/>
      <c r="K64" s="124"/>
      <c r="L64" s="124">
        <f t="shared" si="33"/>
        <v>0</v>
      </c>
    </row>
    <row r="65" spans="1:17" x14ac:dyDescent="0.2">
      <c r="A65" s="79"/>
      <c r="P65" s="78"/>
      <c r="Q65" s="79"/>
    </row>
    <row r="66" spans="1:17" x14ac:dyDescent="0.2">
      <c r="A66" s="79"/>
      <c r="B66" s="78">
        <f t="shared" ref="B66:L66" si="37">SUM(B55:B65)</f>
        <v>102305282.99000001</v>
      </c>
      <c r="C66" s="78">
        <f t="shared" si="37"/>
        <v>0</v>
      </c>
      <c r="D66" s="78">
        <f t="shared" si="37"/>
        <v>0</v>
      </c>
      <c r="E66" s="78">
        <f t="shared" si="37"/>
        <v>0</v>
      </c>
      <c r="F66" s="78">
        <f t="shared" si="37"/>
        <v>0</v>
      </c>
      <c r="G66" s="78">
        <f t="shared" si="37"/>
        <v>102305282.99000001</v>
      </c>
      <c r="H66" s="78">
        <f t="shared" si="37"/>
        <v>0</v>
      </c>
      <c r="I66" s="78">
        <f t="shared" si="37"/>
        <v>0</v>
      </c>
      <c r="J66" s="78">
        <f t="shared" si="37"/>
        <v>0</v>
      </c>
      <c r="K66" s="78">
        <f t="shared" si="37"/>
        <v>0</v>
      </c>
      <c r="L66" s="78">
        <f t="shared" si="37"/>
        <v>102305282.98999999</v>
      </c>
    </row>
    <row r="67" spans="1:17" x14ac:dyDescent="0.2">
      <c r="A67" s="130" t="s">
        <v>1184</v>
      </c>
      <c r="B67" s="174" t="s">
        <v>1064</v>
      </c>
      <c r="E67" s="175"/>
    </row>
    <row r="68" spans="1:17" x14ac:dyDescent="0.2">
      <c r="B68" s="174" t="s">
        <v>1064</v>
      </c>
      <c r="D68" s="78">
        <f>+D66-D67</f>
        <v>0</v>
      </c>
      <c r="E68" s="78">
        <f>+E66-E67</f>
        <v>0</v>
      </c>
    </row>
    <row r="71" spans="1:17" x14ac:dyDescent="0.2">
      <c r="E71" s="89"/>
    </row>
  </sheetData>
  <mergeCells count="8">
    <mergeCell ref="AN5:AU18"/>
    <mergeCell ref="AW6:BC18"/>
    <mergeCell ref="B29:F29"/>
    <mergeCell ref="B51:K51"/>
    <mergeCell ref="O1:O3"/>
    <mergeCell ref="AL1:AL4"/>
    <mergeCell ref="B4:Z4"/>
    <mergeCell ref="AB4:AD4"/>
  </mergeCells>
  <printOptions horizontalCentered="1"/>
  <pageMargins left="0" right="0" top="0.24" bottom="0" header="0" footer="0"/>
  <pageSetup scale="65" orientation="landscape" r:id="rId1"/>
  <headerFooter alignWithMargins="0"/>
  <colBreaks count="2" manualBreakCount="2">
    <brk id="15" max="60" man="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topLeftCell="A6" workbookViewId="0">
      <selection activeCell="B49" sqref="B49:B52"/>
    </sheetView>
  </sheetViews>
  <sheetFormatPr defaultRowHeight="12" customHeight="1" x14ac:dyDescent="0.2"/>
  <cols>
    <col min="1" max="1" width="11.33203125" style="4" customWidth="1"/>
    <col min="2" max="2" width="65.1640625" style="4" bestFit="1" customWidth="1"/>
    <col min="3" max="4" width="19.33203125" style="5" customWidth="1"/>
    <col min="5" max="5" width="19.33203125" style="6" customWidth="1"/>
    <col min="6" max="16384" width="9.33203125" style="6"/>
  </cols>
  <sheetData>
    <row r="1" spans="1:5" ht="12" customHeight="1" x14ac:dyDescent="0.35">
      <c r="A1" s="47" t="s">
        <v>0</v>
      </c>
      <c r="B1" s="47" t="s">
        <v>43</v>
      </c>
      <c r="C1" s="48" t="s">
        <v>84</v>
      </c>
      <c r="D1" s="48" t="s">
        <v>518</v>
      </c>
      <c r="E1" s="12"/>
    </row>
    <row r="2" spans="1:5" ht="12" customHeight="1" x14ac:dyDescent="0.2">
      <c r="B2" s="65" t="s">
        <v>1063</v>
      </c>
    </row>
    <row r="3" spans="1:5" ht="12" customHeight="1" x14ac:dyDescent="0.2">
      <c r="A3" s="7" t="s">
        <v>1</v>
      </c>
      <c r="B3" s="7" t="s">
        <v>1011</v>
      </c>
      <c r="C3" s="8"/>
      <c r="D3" s="8"/>
      <c r="E3" s="9"/>
    </row>
    <row r="4" spans="1:5" ht="12" customHeight="1" x14ac:dyDescent="0.2">
      <c r="A4" s="7" t="s">
        <v>551</v>
      </c>
      <c r="B4" s="7" t="s">
        <v>552</v>
      </c>
      <c r="C4" s="8">
        <v>703376.01</v>
      </c>
      <c r="D4" s="8">
        <v>727361.21</v>
      </c>
      <c r="E4" s="190">
        <f>+C4-D4</f>
        <v>-23985.199999999953</v>
      </c>
    </row>
    <row r="5" spans="1:5" ht="12" customHeight="1" x14ac:dyDescent="0.2">
      <c r="A5" s="7" t="s">
        <v>807</v>
      </c>
      <c r="B5" s="7" t="s">
        <v>808</v>
      </c>
      <c r="C5" s="8">
        <v>657424.31000000006</v>
      </c>
      <c r="D5" s="8">
        <v>0</v>
      </c>
      <c r="E5" s="190">
        <f t="shared" ref="E5:E64" si="0">+C5-D5</f>
        <v>657424.31000000006</v>
      </c>
    </row>
    <row r="6" spans="1:5" ht="12" customHeight="1" x14ac:dyDescent="0.2">
      <c r="A6" s="7" t="s">
        <v>553</v>
      </c>
      <c r="B6" s="7" t="s">
        <v>554</v>
      </c>
      <c r="C6" s="8">
        <v>152984.93</v>
      </c>
      <c r="D6" s="8">
        <v>164999.92000000001</v>
      </c>
      <c r="E6" s="190">
        <f t="shared" si="0"/>
        <v>-12014.99000000002</v>
      </c>
    </row>
    <row r="7" spans="1:5" ht="12" customHeight="1" x14ac:dyDescent="0.2">
      <c r="A7" s="7" t="s">
        <v>557</v>
      </c>
      <c r="B7" s="7" t="s">
        <v>558</v>
      </c>
      <c r="C7" s="8">
        <v>97955.6</v>
      </c>
      <c r="D7" s="8">
        <v>96803.8</v>
      </c>
      <c r="E7" s="190">
        <f t="shared" si="0"/>
        <v>1151.8000000000029</v>
      </c>
    </row>
    <row r="8" spans="1:5" ht="12" customHeight="1" x14ac:dyDescent="0.2">
      <c r="A8" s="7" t="s">
        <v>761</v>
      </c>
      <c r="B8" s="7" t="s">
        <v>762</v>
      </c>
      <c r="C8" s="8">
        <v>49278.27</v>
      </c>
      <c r="D8" s="8">
        <v>51908.54</v>
      </c>
      <c r="E8" s="190">
        <f t="shared" si="0"/>
        <v>-2630.2700000000041</v>
      </c>
    </row>
    <row r="9" spans="1:5" ht="12" customHeight="1" x14ac:dyDescent="0.2">
      <c r="A9" s="7" t="s">
        <v>559</v>
      </c>
      <c r="B9" s="7" t="s">
        <v>560</v>
      </c>
      <c r="C9" s="8">
        <v>12414.19</v>
      </c>
      <c r="D9" s="8">
        <v>0</v>
      </c>
      <c r="E9" s="190">
        <f t="shared" si="0"/>
        <v>12414.19</v>
      </c>
    </row>
    <row r="10" spans="1:5" ht="12" customHeight="1" x14ac:dyDescent="0.2">
      <c r="A10" s="7" t="s">
        <v>784</v>
      </c>
      <c r="B10" s="7" t="s">
        <v>785</v>
      </c>
      <c r="C10" s="8">
        <v>722386.87</v>
      </c>
      <c r="D10" s="8">
        <v>663589.34</v>
      </c>
      <c r="E10" s="190">
        <f t="shared" si="0"/>
        <v>58797.530000000028</v>
      </c>
    </row>
    <row r="11" spans="1:5" ht="12" customHeight="1" x14ac:dyDescent="0.2">
      <c r="A11" s="7" t="s">
        <v>786</v>
      </c>
      <c r="B11" s="7" t="s">
        <v>787</v>
      </c>
      <c r="C11" s="8">
        <v>92.7</v>
      </c>
      <c r="D11" s="8">
        <v>0</v>
      </c>
      <c r="E11" s="190">
        <f t="shared" si="0"/>
        <v>92.7</v>
      </c>
    </row>
    <row r="12" spans="1:5" ht="12" customHeight="1" x14ac:dyDescent="0.2">
      <c r="A12" s="7" t="s">
        <v>561</v>
      </c>
      <c r="B12" s="7" t="s">
        <v>562</v>
      </c>
      <c r="C12" s="8">
        <v>1798636.04</v>
      </c>
      <c r="D12" s="8">
        <v>1799557.18</v>
      </c>
      <c r="E12" s="190">
        <f t="shared" si="0"/>
        <v>-921.13999999989755</v>
      </c>
    </row>
    <row r="13" spans="1:5" ht="12" customHeight="1" x14ac:dyDescent="0.2">
      <c r="A13" s="7" t="s">
        <v>563</v>
      </c>
      <c r="B13" s="7" t="s">
        <v>564</v>
      </c>
      <c r="C13" s="8">
        <v>18</v>
      </c>
      <c r="D13" s="8">
        <v>6424.98</v>
      </c>
      <c r="E13" s="190">
        <f t="shared" si="0"/>
        <v>-6406.98</v>
      </c>
    </row>
    <row r="14" spans="1:5" ht="12" customHeight="1" x14ac:dyDescent="0.2">
      <c r="A14" s="7" t="s">
        <v>618</v>
      </c>
      <c r="B14" s="7" t="s">
        <v>619</v>
      </c>
      <c r="C14" s="8">
        <v>66043.16</v>
      </c>
      <c r="D14" s="8">
        <v>99019.46</v>
      </c>
      <c r="E14" s="190">
        <f t="shared" si="0"/>
        <v>-32976.300000000003</v>
      </c>
    </row>
    <row r="15" spans="1:5" ht="12" customHeight="1" x14ac:dyDescent="0.2">
      <c r="A15" s="7" t="s">
        <v>565</v>
      </c>
      <c r="B15" s="7" t="s">
        <v>566</v>
      </c>
      <c r="C15" s="8">
        <v>4052811.7</v>
      </c>
      <c r="D15" s="8">
        <v>3980886.66</v>
      </c>
      <c r="E15" s="190">
        <f t="shared" si="0"/>
        <v>71925.040000000037</v>
      </c>
    </row>
    <row r="16" spans="1:5" ht="12" customHeight="1" x14ac:dyDescent="0.2">
      <c r="A16" s="7" t="s">
        <v>620</v>
      </c>
      <c r="B16" s="7" t="s">
        <v>621</v>
      </c>
      <c r="C16" s="8">
        <v>188233.39</v>
      </c>
      <c r="D16" s="8">
        <v>221561.7</v>
      </c>
      <c r="E16" s="190">
        <f t="shared" si="0"/>
        <v>-33328.31</v>
      </c>
    </row>
    <row r="17" spans="1:5" ht="12" customHeight="1" x14ac:dyDescent="0.2">
      <c r="A17" s="7" t="s">
        <v>567</v>
      </c>
      <c r="B17" s="7" t="s">
        <v>568</v>
      </c>
      <c r="C17" s="8">
        <v>3472058.71</v>
      </c>
      <c r="D17" s="8">
        <v>3443316.84</v>
      </c>
      <c r="E17" s="190">
        <f t="shared" si="0"/>
        <v>28741.870000000112</v>
      </c>
    </row>
    <row r="18" spans="1:5" ht="12" customHeight="1" x14ac:dyDescent="0.2">
      <c r="A18" s="7" t="s">
        <v>569</v>
      </c>
      <c r="B18" s="7" t="s">
        <v>570</v>
      </c>
      <c r="C18" s="8">
        <v>273051.34999999998</v>
      </c>
      <c r="D18" s="8">
        <v>228511.88</v>
      </c>
      <c r="E18" s="190">
        <f t="shared" si="0"/>
        <v>44539.469999999972</v>
      </c>
    </row>
    <row r="19" spans="1:5" ht="12" customHeight="1" x14ac:dyDescent="0.2">
      <c r="A19" s="7" t="s">
        <v>571</v>
      </c>
      <c r="B19" s="7" t="s">
        <v>572</v>
      </c>
      <c r="C19" s="8">
        <v>917928.24</v>
      </c>
      <c r="D19" s="8">
        <v>911135.29</v>
      </c>
      <c r="E19" s="190">
        <f t="shared" si="0"/>
        <v>6792.9499999999534</v>
      </c>
    </row>
    <row r="20" spans="1:5" ht="12" customHeight="1" x14ac:dyDescent="0.2">
      <c r="A20" s="7" t="s">
        <v>622</v>
      </c>
      <c r="B20" s="7" t="s">
        <v>623</v>
      </c>
      <c r="C20" s="8">
        <v>314400.3</v>
      </c>
      <c r="D20" s="8">
        <v>284214.73</v>
      </c>
      <c r="E20" s="190">
        <f t="shared" si="0"/>
        <v>30185.570000000007</v>
      </c>
    </row>
    <row r="21" spans="1:5" ht="12" customHeight="1" x14ac:dyDescent="0.2">
      <c r="A21" s="7" t="s">
        <v>624</v>
      </c>
      <c r="B21" s="7" t="s">
        <v>625</v>
      </c>
      <c r="C21" s="8">
        <v>3286664.69</v>
      </c>
      <c r="D21" s="8">
        <v>3179951.88</v>
      </c>
      <c r="E21" s="190">
        <f t="shared" si="0"/>
        <v>106712.81000000006</v>
      </c>
    </row>
    <row r="22" spans="1:5" ht="12" customHeight="1" x14ac:dyDescent="0.2">
      <c r="A22" s="7" t="s">
        <v>626</v>
      </c>
      <c r="B22" s="7" t="s">
        <v>627</v>
      </c>
      <c r="C22" s="8">
        <v>498632.8</v>
      </c>
      <c r="D22" s="8">
        <v>534097.76</v>
      </c>
      <c r="E22" s="190">
        <f t="shared" si="0"/>
        <v>-35464.960000000021</v>
      </c>
    </row>
    <row r="23" spans="1:5" ht="12" customHeight="1" x14ac:dyDescent="0.2">
      <c r="A23" s="7" t="s">
        <v>628</v>
      </c>
      <c r="B23" s="7" t="s">
        <v>629</v>
      </c>
      <c r="C23" s="8">
        <v>0</v>
      </c>
      <c r="D23" s="8">
        <v>31393.15</v>
      </c>
      <c r="E23" s="190">
        <f t="shared" si="0"/>
        <v>-31393.15</v>
      </c>
    </row>
    <row r="24" spans="1:5" ht="12" customHeight="1" x14ac:dyDescent="0.2">
      <c r="A24" s="7" t="s">
        <v>575</v>
      </c>
      <c r="B24" s="7" t="s">
        <v>576</v>
      </c>
      <c r="C24" s="8">
        <v>116461.93</v>
      </c>
      <c r="D24" s="8">
        <v>134315.41</v>
      </c>
      <c r="E24" s="190">
        <f t="shared" si="0"/>
        <v>-17853.48000000001</v>
      </c>
    </row>
    <row r="25" spans="1:5" ht="12" customHeight="1" x14ac:dyDescent="0.2">
      <c r="A25" s="7" t="s">
        <v>577</v>
      </c>
      <c r="B25" s="7" t="s">
        <v>578</v>
      </c>
      <c r="C25" s="8">
        <v>0</v>
      </c>
      <c r="D25" s="8">
        <v>89458.11</v>
      </c>
      <c r="E25" s="190">
        <f t="shared" si="0"/>
        <v>-89458.11</v>
      </c>
    </row>
    <row r="26" spans="1:5" ht="12" customHeight="1" x14ac:dyDescent="0.2">
      <c r="A26" s="7" t="s">
        <v>579</v>
      </c>
      <c r="B26" s="7" t="s">
        <v>580</v>
      </c>
      <c r="C26" s="8">
        <v>694747.45</v>
      </c>
      <c r="D26" s="8">
        <v>370418.88</v>
      </c>
      <c r="E26" s="190">
        <f t="shared" si="0"/>
        <v>324328.56999999995</v>
      </c>
    </row>
    <row r="27" spans="1:5" ht="12" customHeight="1" x14ac:dyDescent="0.2">
      <c r="A27" s="7" t="s">
        <v>581</v>
      </c>
      <c r="B27" s="7" t="s">
        <v>582</v>
      </c>
      <c r="C27" s="8">
        <v>24856.5</v>
      </c>
      <c r="D27" s="8">
        <v>26126.36</v>
      </c>
      <c r="E27" s="190">
        <f t="shared" si="0"/>
        <v>-1269.8600000000006</v>
      </c>
    </row>
    <row r="28" spans="1:5" ht="12" customHeight="1" x14ac:dyDescent="0.2">
      <c r="A28" s="7" t="s">
        <v>583</v>
      </c>
      <c r="B28" s="7" t="s">
        <v>584</v>
      </c>
      <c r="C28" s="8">
        <v>0</v>
      </c>
      <c r="D28" s="8">
        <v>5626.51</v>
      </c>
      <c r="E28" s="190">
        <f t="shared" si="0"/>
        <v>-5626.51</v>
      </c>
    </row>
    <row r="29" spans="1:5" ht="12" customHeight="1" x14ac:dyDescent="0.2">
      <c r="A29" s="7" t="s">
        <v>585</v>
      </c>
      <c r="B29" s="7" t="s">
        <v>586</v>
      </c>
      <c r="C29" s="8">
        <v>71643.929999999993</v>
      </c>
      <c r="D29" s="8">
        <v>0</v>
      </c>
      <c r="E29" s="190">
        <f t="shared" si="0"/>
        <v>71643.929999999993</v>
      </c>
    </row>
    <row r="30" spans="1:5" ht="12" customHeight="1" x14ac:dyDescent="0.2">
      <c r="A30" s="7" t="s">
        <v>706</v>
      </c>
      <c r="B30" s="7" t="s">
        <v>707</v>
      </c>
      <c r="C30" s="8">
        <v>15238.9</v>
      </c>
      <c r="D30" s="8">
        <v>0</v>
      </c>
      <c r="E30" s="190">
        <f t="shared" si="0"/>
        <v>15238.9</v>
      </c>
    </row>
    <row r="31" spans="1:5" ht="12" customHeight="1" x14ac:dyDescent="0.2">
      <c r="A31" s="7" t="s">
        <v>589</v>
      </c>
      <c r="B31" s="7" t="s">
        <v>590</v>
      </c>
      <c r="C31" s="8">
        <v>36322.39</v>
      </c>
      <c r="D31" s="8">
        <v>0</v>
      </c>
      <c r="E31" s="190">
        <f t="shared" si="0"/>
        <v>36322.39</v>
      </c>
    </row>
    <row r="32" spans="1:5" ht="12" customHeight="1" x14ac:dyDescent="0.2">
      <c r="A32" s="7" t="s">
        <v>809</v>
      </c>
      <c r="B32" s="7" t="s">
        <v>810</v>
      </c>
      <c r="C32" s="8">
        <v>4640.17</v>
      </c>
      <c r="D32" s="8">
        <v>0</v>
      </c>
      <c r="E32" s="190">
        <f t="shared" si="0"/>
        <v>4640.17</v>
      </c>
    </row>
    <row r="33" spans="1:5" ht="12" customHeight="1" x14ac:dyDescent="0.2">
      <c r="A33" s="7" t="s">
        <v>767</v>
      </c>
      <c r="B33" s="7" t="s">
        <v>768</v>
      </c>
      <c r="C33" s="8">
        <v>1355022.75</v>
      </c>
      <c r="D33" s="8">
        <v>81432.19</v>
      </c>
      <c r="E33" s="190">
        <f t="shared" si="0"/>
        <v>1273590.56</v>
      </c>
    </row>
    <row r="34" spans="1:5" ht="12" customHeight="1" x14ac:dyDescent="0.2">
      <c r="A34" s="7" t="s">
        <v>769</v>
      </c>
      <c r="B34" s="7" t="s">
        <v>770</v>
      </c>
      <c r="C34" s="8">
        <v>18112.57</v>
      </c>
      <c r="D34" s="8">
        <v>4187.16</v>
      </c>
      <c r="E34" s="190">
        <f t="shared" si="0"/>
        <v>13925.41</v>
      </c>
    </row>
    <row r="35" spans="1:5" ht="12" customHeight="1" x14ac:dyDescent="0.2">
      <c r="A35" s="7" t="s">
        <v>790</v>
      </c>
      <c r="B35" s="7" t="s">
        <v>791</v>
      </c>
      <c r="C35" s="8">
        <v>210436.87</v>
      </c>
      <c r="D35" s="8">
        <v>0</v>
      </c>
      <c r="E35" s="190">
        <f t="shared" si="0"/>
        <v>210436.87</v>
      </c>
    </row>
    <row r="36" spans="1:5" ht="12" customHeight="1" x14ac:dyDescent="0.2">
      <c r="A36" s="7" t="s">
        <v>591</v>
      </c>
      <c r="B36" s="7" t="s">
        <v>592</v>
      </c>
      <c r="C36" s="8">
        <v>13532.56</v>
      </c>
      <c r="D36" s="8">
        <v>0</v>
      </c>
      <c r="E36" s="190">
        <f t="shared" si="0"/>
        <v>13532.56</v>
      </c>
    </row>
    <row r="37" spans="1:5" ht="12" customHeight="1" x14ac:dyDescent="0.2">
      <c r="A37" s="7" t="s">
        <v>826</v>
      </c>
      <c r="B37" s="7" t="s">
        <v>827</v>
      </c>
      <c r="C37" s="8">
        <v>1370071.75</v>
      </c>
      <c r="D37" s="8">
        <v>1599606.82</v>
      </c>
      <c r="E37" s="190">
        <f t="shared" si="0"/>
        <v>-229535.07000000007</v>
      </c>
    </row>
    <row r="38" spans="1:5" ht="12" customHeight="1" x14ac:dyDescent="0.2">
      <c r="A38" s="7" t="s">
        <v>593</v>
      </c>
      <c r="B38" s="7" t="s">
        <v>594</v>
      </c>
      <c r="C38" s="8">
        <v>562701.59</v>
      </c>
      <c r="D38" s="8">
        <v>609395.71</v>
      </c>
      <c r="E38" s="190">
        <f t="shared" si="0"/>
        <v>-46694.119999999995</v>
      </c>
    </row>
    <row r="39" spans="1:5" ht="12" customHeight="1" x14ac:dyDescent="0.2">
      <c r="A39" s="7" t="s">
        <v>595</v>
      </c>
      <c r="B39" s="7" t="s">
        <v>596</v>
      </c>
      <c r="C39" s="8">
        <v>15169.05</v>
      </c>
      <c r="D39" s="8">
        <v>18974.11</v>
      </c>
      <c r="E39" s="190">
        <f t="shared" si="0"/>
        <v>-3805.0600000000013</v>
      </c>
    </row>
    <row r="40" spans="1:5" ht="12" customHeight="1" x14ac:dyDescent="0.2">
      <c r="A40" s="7" t="s">
        <v>632</v>
      </c>
      <c r="B40" s="7" t="s">
        <v>633</v>
      </c>
      <c r="C40" s="8">
        <v>668070.07999999996</v>
      </c>
      <c r="D40" s="8">
        <v>651054.21</v>
      </c>
      <c r="E40" s="190">
        <f t="shared" si="0"/>
        <v>17015.869999999995</v>
      </c>
    </row>
    <row r="41" spans="1:5" ht="12" customHeight="1" x14ac:dyDescent="0.2">
      <c r="A41" s="7" t="s">
        <v>722</v>
      </c>
      <c r="B41" s="7" t="s">
        <v>723</v>
      </c>
      <c r="C41" s="8">
        <v>47074.11</v>
      </c>
      <c r="D41" s="8">
        <v>37064.47</v>
      </c>
      <c r="E41" s="190">
        <f t="shared" si="0"/>
        <v>10009.64</v>
      </c>
    </row>
    <row r="42" spans="1:5" ht="12" customHeight="1" x14ac:dyDescent="0.2">
      <c r="A42" s="7" t="s">
        <v>634</v>
      </c>
      <c r="B42" s="7" t="s">
        <v>635</v>
      </c>
      <c r="C42" s="8">
        <v>83897.44</v>
      </c>
      <c r="D42" s="8">
        <v>109901.87</v>
      </c>
      <c r="E42" s="190">
        <f t="shared" si="0"/>
        <v>-26004.429999999993</v>
      </c>
    </row>
    <row r="43" spans="1:5" ht="12" customHeight="1" x14ac:dyDescent="0.2">
      <c r="A43" s="7" t="s">
        <v>603</v>
      </c>
      <c r="B43" s="7" t="s">
        <v>604</v>
      </c>
      <c r="C43" s="8">
        <v>98591.69</v>
      </c>
      <c r="D43" s="8">
        <v>51093.05</v>
      </c>
      <c r="E43" s="190">
        <f t="shared" si="0"/>
        <v>47498.64</v>
      </c>
    </row>
    <row r="44" spans="1:5" ht="12" customHeight="1" x14ac:dyDescent="0.2">
      <c r="A44" s="7" t="s">
        <v>605</v>
      </c>
      <c r="B44" s="7" t="s">
        <v>606</v>
      </c>
      <c r="C44" s="8">
        <v>126144.9</v>
      </c>
      <c r="D44" s="8">
        <v>65943.570000000007</v>
      </c>
      <c r="E44" s="190">
        <f t="shared" si="0"/>
        <v>60201.329999999987</v>
      </c>
    </row>
    <row r="45" spans="1:5" ht="12" customHeight="1" x14ac:dyDescent="0.2">
      <c r="A45" s="7" t="s">
        <v>685</v>
      </c>
      <c r="B45" s="7" t="s">
        <v>686</v>
      </c>
      <c r="C45" s="8">
        <v>478262.91</v>
      </c>
      <c r="D45" s="8">
        <v>311111.56</v>
      </c>
      <c r="E45" s="190">
        <f t="shared" si="0"/>
        <v>167151.34999999998</v>
      </c>
    </row>
    <row r="46" spans="1:5" ht="12" customHeight="1" x14ac:dyDescent="0.2">
      <c r="A46" s="7" t="s">
        <v>607</v>
      </c>
      <c r="B46" s="7" t="s">
        <v>608</v>
      </c>
      <c r="C46" s="8">
        <v>736535.87</v>
      </c>
      <c r="D46" s="8">
        <v>257853.36</v>
      </c>
      <c r="E46" s="190">
        <f t="shared" si="0"/>
        <v>478682.51</v>
      </c>
    </row>
    <row r="47" spans="1:5" ht="12" customHeight="1" x14ac:dyDescent="0.2">
      <c r="A47" s="7" t="s">
        <v>609</v>
      </c>
      <c r="B47" s="7" t="s">
        <v>610</v>
      </c>
      <c r="C47" s="8">
        <v>323506.05</v>
      </c>
      <c r="D47" s="8">
        <v>170429.01</v>
      </c>
      <c r="E47" s="190">
        <f t="shared" si="0"/>
        <v>153077.03999999998</v>
      </c>
    </row>
    <row r="48" spans="1:5" ht="12" customHeight="1" x14ac:dyDescent="0.2">
      <c r="A48" s="7" t="s">
        <v>638</v>
      </c>
      <c r="B48" s="7" t="s">
        <v>639</v>
      </c>
      <c r="C48" s="8">
        <v>71454.09</v>
      </c>
      <c r="D48" s="8">
        <v>78652.289999999994</v>
      </c>
      <c r="E48" s="190">
        <f t="shared" si="0"/>
        <v>-7198.1999999999971</v>
      </c>
    </row>
    <row r="49" spans="1:5" ht="12" customHeight="1" x14ac:dyDescent="0.2">
      <c r="A49" s="7" t="s">
        <v>640</v>
      </c>
      <c r="B49" s="7" t="s">
        <v>641</v>
      </c>
      <c r="C49" s="8">
        <v>120122.24000000001</v>
      </c>
      <c r="D49" s="8">
        <v>127461.72</v>
      </c>
      <c r="E49" s="190">
        <f t="shared" si="0"/>
        <v>-7339.4799999999959</v>
      </c>
    </row>
    <row r="50" spans="1:5" ht="12" customHeight="1" x14ac:dyDescent="0.2">
      <c r="A50" s="7" t="s">
        <v>642</v>
      </c>
      <c r="B50" s="7" t="s">
        <v>643</v>
      </c>
      <c r="C50" s="8">
        <v>9776.2999999999993</v>
      </c>
      <c r="D50" s="8">
        <v>10618.69</v>
      </c>
      <c r="E50" s="190">
        <f t="shared" si="0"/>
        <v>-842.39000000000124</v>
      </c>
    </row>
    <row r="51" spans="1:5" ht="12" customHeight="1" x14ac:dyDescent="0.2">
      <c r="A51" s="7" t="s">
        <v>644</v>
      </c>
      <c r="B51" s="7" t="s">
        <v>645</v>
      </c>
      <c r="C51" s="8">
        <v>43293.47</v>
      </c>
      <c r="D51" s="8">
        <v>55684.160000000003</v>
      </c>
      <c r="E51" s="190">
        <f t="shared" si="0"/>
        <v>-12390.690000000002</v>
      </c>
    </row>
    <row r="52" spans="1:5" ht="12" customHeight="1" x14ac:dyDescent="0.2">
      <c r="A52" s="7" t="s">
        <v>646</v>
      </c>
      <c r="B52" s="7" t="s">
        <v>647</v>
      </c>
      <c r="C52" s="8">
        <v>26899.040000000001</v>
      </c>
      <c r="D52" s="8">
        <v>29750.01</v>
      </c>
      <c r="E52" s="190">
        <f t="shared" si="0"/>
        <v>-2850.9699999999975</v>
      </c>
    </row>
    <row r="53" spans="1:5" ht="12" customHeight="1" x14ac:dyDescent="0.2">
      <c r="A53" s="7" t="s">
        <v>648</v>
      </c>
      <c r="B53" s="7" t="s">
        <v>649</v>
      </c>
      <c r="C53" s="8">
        <v>80914.61</v>
      </c>
      <c r="D53" s="8">
        <v>76943.320000000007</v>
      </c>
      <c r="E53" s="190">
        <f t="shared" si="0"/>
        <v>3971.2899999999936</v>
      </c>
    </row>
    <row r="54" spans="1:5" ht="12" customHeight="1" x14ac:dyDescent="0.2">
      <c r="A54" s="7" t="s">
        <v>650</v>
      </c>
      <c r="B54" s="7" t="s">
        <v>651</v>
      </c>
      <c r="C54" s="8">
        <v>1157158.3899999999</v>
      </c>
      <c r="D54" s="8">
        <v>1134297.83</v>
      </c>
      <c r="E54" s="190">
        <f t="shared" si="0"/>
        <v>22860.559999999823</v>
      </c>
    </row>
    <row r="55" spans="1:5" ht="12" customHeight="1" x14ac:dyDescent="0.2">
      <c r="A55" s="7" t="s">
        <v>830</v>
      </c>
      <c r="B55" s="7" t="s">
        <v>831</v>
      </c>
      <c r="C55" s="10">
        <v>1553447.27</v>
      </c>
      <c r="D55" s="10">
        <v>1734351.72</v>
      </c>
      <c r="E55" s="190">
        <f t="shared" si="0"/>
        <v>-180904.44999999995</v>
      </c>
    </row>
    <row r="56" spans="1:5" ht="12" customHeight="1" x14ac:dyDescent="0.2">
      <c r="A56" s="7" t="s">
        <v>555</v>
      </c>
      <c r="B56" s="7" t="s">
        <v>556</v>
      </c>
      <c r="C56" s="8">
        <v>0</v>
      </c>
      <c r="D56" s="8">
        <v>0</v>
      </c>
      <c r="E56" s="190">
        <f t="shared" si="0"/>
        <v>0</v>
      </c>
    </row>
    <row r="57" spans="1:5" ht="12" customHeight="1" x14ac:dyDescent="0.2">
      <c r="A57" s="7" t="s">
        <v>573</v>
      </c>
      <c r="B57" s="7" t="s">
        <v>574</v>
      </c>
      <c r="C57" s="8">
        <v>653066.85</v>
      </c>
      <c r="D57" s="8">
        <v>612441.02</v>
      </c>
      <c r="E57" s="190">
        <f t="shared" si="0"/>
        <v>40625.829999999958</v>
      </c>
    </row>
    <row r="58" spans="1:5" ht="12" customHeight="1" x14ac:dyDescent="0.2">
      <c r="A58" s="7" t="s">
        <v>611</v>
      </c>
      <c r="B58" s="7" t="s">
        <v>612</v>
      </c>
      <c r="C58" s="8">
        <v>3420044.97</v>
      </c>
      <c r="D58" s="8">
        <v>3481144.23</v>
      </c>
      <c r="E58" s="190">
        <f t="shared" si="0"/>
        <v>-61099.259999999776</v>
      </c>
    </row>
    <row r="59" spans="1:5" ht="12" customHeight="1" x14ac:dyDescent="0.2">
      <c r="A59" s="7" t="s">
        <v>802</v>
      </c>
      <c r="B59" s="7" t="s">
        <v>803</v>
      </c>
      <c r="C59" s="8">
        <v>2616877.65</v>
      </c>
      <c r="D59" s="8">
        <v>2537053.06</v>
      </c>
      <c r="E59" s="190">
        <f t="shared" si="0"/>
        <v>79824.589999999851</v>
      </c>
    </row>
    <row r="60" spans="1:5" ht="12" customHeight="1" x14ac:dyDescent="0.2">
      <c r="A60" s="7" t="s">
        <v>613</v>
      </c>
      <c r="B60" s="7" t="s">
        <v>614</v>
      </c>
      <c r="C60" s="10">
        <v>399192.71</v>
      </c>
      <c r="D60" s="10">
        <v>536080.36</v>
      </c>
      <c r="E60" s="190">
        <f t="shared" si="0"/>
        <v>-136887.64999999997</v>
      </c>
    </row>
    <row r="61" spans="1:5" ht="12" customHeight="1" x14ac:dyDescent="0.2">
      <c r="A61" s="7" t="s">
        <v>630</v>
      </c>
      <c r="B61" s="7" t="s">
        <v>631</v>
      </c>
      <c r="C61" s="8">
        <v>226372.62</v>
      </c>
      <c r="D61" s="8">
        <v>23502.19</v>
      </c>
      <c r="E61" s="190">
        <f t="shared" si="0"/>
        <v>202870.43</v>
      </c>
    </row>
    <row r="62" spans="1:5" ht="12" customHeight="1" x14ac:dyDescent="0.2">
      <c r="A62" s="7" t="s">
        <v>794</v>
      </c>
      <c r="B62" s="7" t="s">
        <v>795</v>
      </c>
      <c r="C62" s="8">
        <v>464185.09</v>
      </c>
      <c r="D62" s="8">
        <v>375392.46</v>
      </c>
      <c r="E62" s="190">
        <f t="shared" si="0"/>
        <v>88792.63</v>
      </c>
    </row>
    <row r="63" spans="1:5" ht="12" customHeight="1" x14ac:dyDescent="0.2">
      <c r="A63" s="7" t="s">
        <v>800</v>
      </c>
      <c r="B63" s="7" t="s">
        <v>801</v>
      </c>
      <c r="C63" s="8">
        <v>120660.2</v>
      </c>
      <c r="D63" s="8">
        <v>9445.61</v>
      </c>
      <c r="E63" s="190">
        <f t="shared" si="0"/>
        <v>111214.59</v>
      </c>
    </row>
    <row r="64" spans="1:5" ht="12" customHeight="1" x14ac:dyDescent="0.2">
      <c r="A64" s="7" t="s">
        <v>636</v>
      </c>
      <c r="B64" s="7" t="s">
        <v>637</v>
      </c>
      <c r="C64" s="8">
        <v>264426.94</v>
      </c>
      <c r="D64" s="8">
        <v>292028.09000000003</v>
      </c>
      <c r="E64" s="190">
        <f t="shared" si="0"/>
        <v>-27601.150000000023</v>
      </c>
    </row>
    <row r="65" spans="1:5" ht="12" customHeight="1" x14ac:dyDescent="0.2">
      <c r="A65" s="7" t="s">
        <v>19</v>
      </c>
      <c r="B65" s="7" t="s">
        <v>1011</v>
      </c>
      <c r="C65" s="50">
        <f>SUBTOTAL(9,C4:C64)</f>
        <v>35563325.159999996</v>
      </c>
      <c r="D65" s="50">
        <f>SUBTOTAL(9,D4:D64)</f>
        <v>32133573.440000001</v>
      </c>
      <c r="E65" s="50">
        <f>SUBTOTAL(9,E4:E64)</f>
        <v>3429751.72</v>
      </c>
    </row>
    <row r="66" spans="1:5" ht="12" customHeight="1" x14ac:dyDescent="0.2">
      <c r="A66" s="7"/>
      <c r="B66" s="7"/>
      <c r="C66" s="10"/>
      <c r="D66" s="10"/>
      <c r="E66" s="11"/>
    </row>
    <row r="67" spans="1:5" ht="12" customHeight="1" x14ac:dyDescent="0.2">
      <c r="A67" s="7"/>
      <c r="B67" s="7"/>
      <c r="C67" s="10"/>
      <c r="D67" s="10"/>
      <c r="E67" s="11"/>
    </row>
    <row r="68" spans="1:5" ht="12" customHeight="1" x14ac:dyDescent="0.2">
      <c r="A68" s="7"/>
      <c r="B68" s="7"/>
      <c r="C68" s="8"/>
      <c r="D68" s="8"/>
      <c r="E68" s="9"/>
    </row>
    <row r="69" spans="1:5" ht="12" customHeight="1" x14ac:dyDescent="0.2">
      <c r="A69" s="7" t="s">
        <v>20</v>
      </c>
      <c r="B69" s="7" t="s">
        <v>1027</v>
      </c>
      <c r="C69" s="8"/>
      <c r="D69" s="8"/>
      <c r="E69" s="9"/>
    </row>
    <row r="70" spans="1:5" ht="12" customHeight="1" x14ac:dyDescent="0.2">
      <c r="A70" s="7" t="s">
        <v>692</v>
      </c>
      <c r="B70" s="7" t="s">
        <v>693</v>
      </c>
      <c r="C70" s="8">
        <v>81.27</v>
      </c>
      <c r="D70" s="8">
        <v>0</v>
      </c>
      <c r="E70" s="190">
        <f t="shared" ref="E70:E96" si="1">+C70-D70</f>
        <v>81.27</v>
      </c>
    </row>
    <row r="71" spans="1:5" ht="12" customHeight="1" x14ac:dyDescent="0.2">
      <c r="A71" s="7" t="s">
        <v>694</v>
      </c>
      <c r="B71" s="7" t="s">
        <v>695</v>
      </c>
      <c r="C71" s="8">
        <v>350628.76</v>
      </c>
      <c r="D71" s="8">
        <v>350252.93</v>
      </c>
      <c r="E71" s="190">
        <f t="shared" si="1"/>
        <v>375.8300000000163</v>
      </c>
    </row>
    <row r="72" spans="1:5" ht="12" customHeight="1" x14ac:dyDescent="0.2">
      <c r="A72" s="7" t="s">
        <v>696</v>
      </c>
      <c r="B72" s="7" t="s">
        <v>697</v>
      </c>
      <c r="C72" s="8">
        <v>273717.36</v>
      </c>
      <c r="D72" s="8">
        <v>232262.34</v>
      </c>
      <c r="E72" s="190">
        <f t="shared" si="1"/>
        <v>41455.01999999999</v>
      </c>
    </row>
    <row r="73" spans="1:5" ht="12" customHeight="1" x14ac:dyDescent="0.2">
      <c r="A73" s="7" t="s">
        <v>698</v>
      </c>
      <c r="B73" s="7" t="s">
        <v>699</v>
      </c>
      <c r="C73" s="8">
        <v>0</v>
      </c>
      <c r="D73" s="8">
        <v>0</v>
      </c>
      <c r="E73" s="190">
        <f t="shared" si="1"/>
        <v>0</v>
      </c>
    </row>
    <row r="74" spans="1:5" ht="12" customHeight="1" x14ac:dyDescent="0.2">
      <c r="A74" s="7" t="s">
        <v>700</v>
      </c>
      <c r="B74" s="7" t="s">
        <v>701</v>
      </c>
      <c r="C74" s="8">
        <v>514091.21</v>
      </c>
      <c r="D74" s="8">
        <v>409319.07</v>
      </c>
      <c r="E74" s="190">
        <f t="shared" si="1"/>
        <v>104772.14000000001</v>
      </c>
    </row>
    <row r="75" spans="1:5" ht="12" customHeight="1" x14ac:dyDescent="0.2">
      <c r="A75" s="7" t="s">
        <v>708</v>
      </c>
      <c r="B75" s="7" t="s">
        <v>709</v>
      </c>
      <c r="C75" s="8">
        <v>1636250.38</v>
      </c>
      <c r="D75" s="8">
        <v>1998727.08</v>
      </c>
      <c r="E75" s="190">
        <f t="shared" si="1"/>
        <v>-362476.70000000019</v>
      </c>
    </row>
    <row r="76" spans="1:5" ht="12" customHeight="1" x14ac:dyDescent="0.2">
      <c r="A76" s="7" t="s">
        <v>828</v>
      </c>
      <c r="B76" s="7" t="s">
        <v>829</v>
      </c>
      <c r="C76" s="8">
        <v>391156.7</v>
      </c>
      <c r="D76" s="8">
        <v>387092.78</v>
      </c>
      <c r="E76" s="190">
        <f t="shared" si="1"/>
        <v>4063.9199999999837</v>
      </c>
    </row>
    <row r="77" spans="1:5" ht="12" customHeight="1" x14ac:dyDescent="0.2">
      <c r="A77" s="7" t="s">
        <v>710</v>
      </c>
      <c r="B77" s="7" t="s">
        <v>711</v>
      </c>
      <c r="C77" s="8">
        <v>1491143.71</v>
      </c>
      <c r="D77" s="8">
        <v>1413116.41</v>
      </c>
      <c r="E77" s="190">
        <f t="shared" si="1"/>
        <v>78027.300000000047</v>
      </c>
    </row>
    <row r="78" spans="1:5" ht="12" customHeight="1" x14ac:dyDescent="0.2">
      <c r="A78" s="7" t="s">
        <v>712</v>
      </c>
      <c r="B78" s="7" t="s">
        <v>713</v>
      </c>
      <c r="C78" s="8">
        <v>164789.93</v>
      </c>
      <c r="D78" s="8">
        <v>175514.85</v>
      </c>
      <c r="E78" s="190">
        <f t="shared" si="1"/>
        <v>-10724.920000000013</v>
      </c>
    </row>
    <row r="79" spans="1:5" ht="12" customHeight="1" x14ac:dyDescent="0.2">
      <c r="A79" s="7" t="s">
        <v>714</v>
      </c>
      <c r="B79" s="7" t="s">
        <v>715</v>
      </c>
      <c r="C79" s="8">
        <v>773.18</v>
      </c>
      <c r="D79" s="8">
        <v>231956.79</v>
      </c>
      <c r="E79" s="190">
        <f t="shared" si="1"/>
        <v>-231183.61000000002</v>
      </c>
    </row>
    <row r="80" spans="1:5" ht="12" customHeight="1" x14ac:dyDescent="0.2">
      <c r="A80" s="7" t="s">
        <v>716</v>
      </c>
      <c r="B80" s="7" t="s">
        <v>717</v>
      </c>
      <c r="C80" s="8">
        <v>826945.09</v>
      </c>
      <c r="D80" s="8">
        <v>904178.03</v>
      </c>
      <c r="E80" s="190">
        <f t="shared" si="1"/>
        <v>-77232.940000000061</v>
      </c>
    </row>
    <row r="81" spans="1:5" ht="12" customHeight="1" x14ac:dyDescent="0.2">
      <c r="A81" s="7" t="s">
        <v>718</v>
      </c>
      <c r="B81" s="7" t="s">
        <v>719</v>
      </c>
      <c r="C81" s="8">
        <v>107874.92</v>
      </c>
      <c r="D81" s="8">
        <v>210296.6</v>
      </c>
      <c r="E81" s="190">
        <f t="shared" si="1"/>
        <v>-102421.68000000001</v>
      </c>
    </row>
    <row r="82" spans="1:5" ht="12" customHeight="1" x14ac:dyDescent="0.2">
      <c r="A82" s="7" t="s">
        <v>720</v>
      </c>
      <c r="B82" s="7" t="s">
        <v>721</v>
      </c>
      <c r="C82" s="8">
        <v>150217.56</v>
      </c>
      <c r="D82" s="8">
        <v>19413.87</v>
      </c>
      <c r="E82" s="190">
        <f t="shared" si="1"/>
        <v>130803.69</v>
      </c>
    </row>
    <row r="83" spans="1:5" ht="12" customHeight="1" x14ac:dyDescent="0.2">
      <c r="A83" s="7" t="s">
        <v>746</v>
      </c>
      <c r="B83" s="7" t="s">
        <v>747</v>
      </c>
      <c r="C83" s="8">
        <v>420.98</v>
      </c>
      <c r="D83" s="8">
        <v>451782.42</v>
      </c>
      <c r="E83" s="190">
        <f t="shared" si="1"/>
        <v>-451361.44</v>
      </c>
    </row>
    <row r="84" spans="1:5" ht="12" customHeight="1" x14ac:dyDescent="0.2">
      <c r="A84" s="7" t="s">
        <v>748</v>
      </c>
      <c r="B84" s="7" t="s">
        <v>749</v>
      </c>
      <c r="C84" s="8">
        <v>599.99</v>
      </c>
      <c r="D84" s="8">
        <v>743488.25</v>
      </c>
      <c r="E84" s="190">
        <f t="shared" si="1"/>
        <v>-742888.26</v>
      </c>
    </row>
    <row r="85" spans="1:5" ht="12" customHeight="1" x14ac:dyDescent="0.2">
      <c r="A85" s="7" t="s">
        <v>750</v>
      </c>
      <c r="B85" s="7" t="s">
        <v>751</v>
      </c>
      <c r="C85" s="8">
        <v>49174.82</v>
      </c>
      <c r="D85" s="8">
        <v>0</v>
      </c>
      <c r="E85" s="190">
        <f t="shared" si="1"/>
        <v>49174.82</v>
      </c>
    </row>
    <row r="86" spans="1:5" ht="12" customHeight="1" x14ac:dyDescent="0.2">
      <c r="A86" s="7" t="s">
        <v>724</v>
      </c>
      <c r="B86" s="7" t="s">
        <v>725</v>
      </c>
      <c r="C86" s="8">
        <v>16674.93</v>
      </c>
      <c r="D86" s="8">
        <v>0</v>
      </c>
      <c r="E86" s="190">
        <f t="shared" si="1"/>
        <v>16674.93</v>
      </c>
    </row>
    <row r="87" spans="1:5" ht="12" customHeight="1" x14ac:dyDescent="0.2">
      <c r="A87" s="7" t="s">
        <v>752</v>
      </c>
      <c r="B87" s="7" t="s">
        <v>753</v>
      </c>
      <c r="C87" s="8">
        <v>775745.22</v>
      </c>
      <c r="D87" s="8">
        <v>422408.53</v>
      </c>
      <c r="E87" s="190">
        <f t="shared" si="1"/>
        <v>353336.68999999994</v>
      </c>
    </row>
    <row r="88" spans="1:5" ht="12" customHeight="1" x14ac:dyDescent="0.2">
      <c r="A88" s="7" t="s">
        <v>728</v>
      </c>
      <c r="B88" s="7" t="s">
        <v>729</v>
      </c>
      <c r="C88" s="8">
        <v>456398.55</v>
      </c>
      <c r="D88" s="8">
        <v>771442.24</v>
      </c>
      <c r="E88" s="190">
        <f t="shared" si="1"/>
        <v>-315043.69</v>
      </c>
    </row>
    <row r="89" spans="1:5" ht="12" customHeight="1" x14ac:dyDescent="0.2">
      <c r="A89" s="7" t="s">
        <v>741</v>
      </c>
      <c r="B89" s="7" t="s">
        <v>742</v>
      </c>
      <c r="C89" s="8">
        <v>1317186.75</v>
      </c>
      <c r="D89" s="8">
        <v>1372309.22</v>
      </c>
      <c r="E89" s="190">
        <f t="shared" si="1"/>
        <v>-55122.469999999972</v>
      </c>
    </row>
    <row r="90" spans="1:5" ht="12" customHeight="1" x14ac:dyDescent="0.2">
      <c r="A90" s="7" t="s">
        <v>730</v>
      </c>
      <c r="B90" s="7" t="s">
        <v>731</v>
      </c>
      <c r="C90" s="8">
        <v>592028.24</v>
      </c>
      <c r="D90" s="8">
        <v>850312.41</v>
      </c>
      <c r="E90" s="190">
        <f t="shared" si="1"/>
        <v>-258284.17000000004</v>
      </c>
    </row>
    <row r="91" spans="1:5" ht="12" customHeight="1" x14ac:dyDescent="0.2">
      <c r="A91" s="7" t="s">
        <v>732</v>
      </c>
      <c r="B91" s="7" t="s">
        <v>733</v>
      </c>
      <c r="C91" s="8">
        <v>42660.44</v>
      </c>
      <c r="D91" s="8">
        <v>81470.429999999993</v>
      </c>
      <c r="E91" s="190">
        <f t="shared" si="1"/>
        <v>-38809.989999999991</v>
      </c>
    </row>
    <row r="92" spans="1:5" ht="12" customHeight="1" x14ac:dyDescent="0.2">
      <c r="A92" s="7" t="s">
        <v>734</v>
      </c>
      <c r="B92" s="7" t="s">
        <v>735</v>
      </c>
      <c r="C92" s="8">
        <v>2621.75</v>
      </c>
      <c r="D92" s="8">
        <v>3925</v>
      </c>
      <c r="E92" s="190">
        <f t="shared" si="1"/>
        <v>-1303.25</v>
      </c>
    </row>
    <row r="93" spans="1:5" ht="12" customHeight="1" x14ac:dyDescent="0.2">
      <c r="A93" s="7" t="s">
        <v>736</v>
      </c>
      <c r="B93" s="7" t="s">
        <v>737</v>
      </c>
      <c r="C93" s="10">
        <v>175683.55</v>
      </c>
      <c r="D93" s="10">
        <v>203565</v>
      </c>
      <c r="E93" s="190">
        <f t="shared" si="1"/>
        <v>-27881.450000000012</v>
      </c>
    </row>
    <row r="94" spans="1:5" ht="12" customHeight="1" x14ac:dyDescent="0.2">
      <c r="A94" s="7" t="s">
        <v>702</v>
      </c>
      <c r="B94" s="7" t="s">
        <v>703</v>
      </c>
      <c r="C94" s="8">
        <v>6928.64</v>
      </c>
      <c r="D94" s="8">
        <v>17498.28</v>
      </c>
      <c r="E94" s="190">
        <f t="shared" si="1"/>
        <v>-10569.64</v>
      </c>
    </row>
    <row r="95" spans="1:5" ht="12" customHeight="1" x14ac:dyDescent="0.2">
      <c r="A95" s="7" t="s">
        <v>726</v>
      </c>
      <c r="B95" s="7" t="s">
        <v>727</v>
      </c>
      <c r="C95" s="8">
        <v>202983.39</v>
      </c>
      <c r="D95" s="8">
        <v>0</v>
      </c>
      <c r="E95" s="190">
        <f t="shared" si="1"/>
        <v>202983.39</v>
      </c>
    </row>
    <row r="96" spans="1:5" ht="12" customHeight="1" x14ac:dyDescent="0.2">
      <c r="A96" s="7" t="s">
        <v>754</v>
      </c>
      <c r="B96" s="7" t="s">
        <v>755</v>
      </c>
      <c r="C96" s="8">
        <v>1653743.48</v>
      </c>
      <c r="D96" s="8">
        <v>1587840.51</v>
      </c>
      <c r="E96" s="190">
        <f t="shared" si="1"/>
        <v>65902.969999999972</v>
      </c>
    </row>
    <row r="97" spans="1:5" ht="12" customHeight="1" x14ac:dyDescent="0.2">
      <c r="A97" s="7" t="s">
        <v>40</v>
      </c>
      <c r="B97" s="7" t="s">
        <v>1027</v>
      </c>
      <c r="C97" s="50">
        <f>SUBTOTAL(9,C70:C96)</f>
        <v>11200520.800000001</v>
      </c>
      <c r="D97" s="50">
        <f>SUBTOTAL(9,D70:D96)</f>
        <v>12838173.039999999</v>
      </c>
      <c r="E97" s="50">
        <f>SUBTOTAL(9,E70:E96)</f>
        <v>-1637652.2400000005</v>
      </c>
    </row>
    <row r="98" spans="1:5" ht="12" customHeight="1" x14ac:dyDescent="0.2">
      <c r="A98" s="7"/>
      <c r="B98" s="7"/>
      <c r="C98" s="10"/>
      <c r="D98" s="10"/>
      <c r="E98" s="11"/>
    </row>
    <row r="99" spans="1:5" ht="12" customHeight="1" x14ac:dyDescent="0.2">
      <c r="A99" s="7"/>
      <c r="B99" s="7"/>
      <c r="C99" s="10"/>
      <c r="D99" s="10"/>
      <c r="E99" s="11"/>
    </row>
    <row r="100" spans="1:5" ht="12" customHeight="1" x14ac:dyDescent="0.2">
      <c r="A100" s="7" t="s">
        <v>41</v>
      </c>
      <c r="B100" s="7" t="s">
        <v>1033</v>
      </c>
      <c r="C100" s="8"/>
      <c r="D100" s="8"/>
      <c r="E100" s="9"/>
    </row>
    <row r="101" spans="1:5" ht="12" customHeight="1" x14ac:dyDescent="0.2">
      <c r="A101" s="7" t="s">
        <v>759</v>
      </c>
      <c r="B101" s="7" t="s">
        <v>760</v>
      </c>
      <c r="C101" s="8">
        <v>788969.4</v>
      </c>
      <c r="D101" s="8">
        <v>628422.56000000006</v>
      </c>
      <c r="E101" s="190">
        <f t="shared" ref="E101:E126" si="2">+C101-D101</f>
        <v>160546.83999999997</v>
      </c>
    </row>
    <row r="102" spans="1:5" ht="12" customHeight="1" x14ac:dyDescent="0.2">
      <c r="A102" s="7" t="s">
        <v>782</v>
      </c>
      <c r="B102" s="7" t="s">
        <v>783</v>
      </c>
      <c r="C102" s="8">
        <v>1112979.3899999999</v>
      </c>
      <c r="D102" s="8">
        <v>1298352.19</v>
      </c>
      <c r="E102" s="190">
        <f t="shared" si="2"/>
        <v>-185372.80000000005</v>
      </c>
    </row>
    <row r="103" spans="1:5" ht="12" customHeight="1" x14ac:dyDescent="0.2">
      <c r="A103" s="7" t="s">
        <v>824</v>
      </c>
      <c r="B103" s="7" t="s">
        <v>825</v>
      </c>
      <c r="C103" s="8">
        <v>759063.09</v>
      </c>
      <c r="D103" s="8">
        <v>695852.5</v>
      </c>
      <c r="E103" s="190">
        <f t="shared" si="2"/>
        <v>63210.589999999967</v>
      </c>
    </row>
    <row r="104" spans="1:5" ht="12" customHeight="1" x14ac:dyDescent="0.2">
      <c r="A104" s="7" t="s">
        <v>763</v>
      </c>
      <c r="B104" s="7" t="s">
        <v>764</v>
      </c>
      <c r="C104" s="8">
        <v>880803.79</v>
      </c>
      <c r="D104" s="8">
        <v>988865.25</v>
      </c>
      <c r="E104" s="190">
        <f t="shared" si="2"/>
        <v>-108061.45999999996</v>
      </c>
    </row>
    <row r="105" spans="1:5" ht="12" customHeight="1" x14ac:dyDescent="0.2">
      <c r="A105" s="7" t="s">
        <v>765</v>
      </c>
      <c r="B105" s="7" t="s">
        <v>766</v>
      </c>
      <c r="C105" s="8">
        <v>1892558.43</v>
      </c>
      <c r="D105" s="8">
        <v>1908456.32</v>
      </c>
      <c r="E105" s="190">
        <f t="shared" si="2"/>
        <v>-15897.89000000013</v>
      </c>
    </row>
    <row r="106" spans="1:5" ht="12" customHeight="1" x14ac:dyDescent="0.2">
      <c r="A106" s="7" t="s">
        <v>659</v>
      </c>
      <c r="B106" s="7" t="s">
        <v>660</v>
      </c>
      <c r="C106" s="8">
        <v>160460.84</v>
      </c>
      <c r="D106" s="8">
        <v>156606.57999999999</v>
      </c>
      <c r="E106" s="190">
        <f t="shared" si="2"/>
        <v>3854.2600000000093</v>
      </c>
    </row>
    <row r="107" spans="1:5" ht="12" customHeight="1" x14ac:dyDescent="0.2">
      <c r="A107" s="7" t="s">
        <v>788</v>
      </c>
      <c r="B107" s="7" t="s">
        <v>789</v>
      </c>
      <c r="C107" s="8">
        <v>3375473.02</v>
      </c>
      <c r="D107" s="8">
        <v>3407143.56</v>
      </c>
      <c r="E107" s="190">
        <f t="shared" si="2"/>
        <v>-31670.540000000037</v>
      </c>
    </row>
    <row r="108" spans="1:5" ht="12" customHeight="1" x14ac:dyDescent="0.2">
      <c r="A108" s="7" t="s">
        <v>906</v>
      </c>
      <c r="B108" s="7" t="s">
        <v>907</v>
      </c>
      <c r="C108" s="8">
        <v>3073419.27</v>
      </c>
      <c r="D108" s="8">
        <v>2697699.73</v>
      </c>
      <c r="E108" s="190">
        <f t="shared" si="2"/>
        <v>375719.54000000004</v>
      </c>
    </row>
    <row r="109" spans="1:5" ht="12" customHeight="1" x14ac:dyDescent="0.2">
      <c r="A109" s="7" t="s">
        <v>704</v>
      </c>
      <c r="B109" s="7" t="s">
        <v>705</v>
      </c>
      <c r="C109" s="8">
        <v>42671.23</v>
      </c>
      <c r="D109" s="8">
        <v>77447.13</v>
      </c>
      <c r="E109" s="190">
        <f t="shared" si="2"/>
        <v>-34775.9</v>
      </c>
    </row>
    <row r="110" spans="1:5" ht="12" customHeight="1" x14ac:dyDescent="0.2">
      <c r="A110" s="7" t="s">
        <v>587</v>
      </c>
      <c r="B110" s="7" t="s">
        <v>588</v>
      </c>
      <c r="C110" s="8">
        <v>248020.03</v>
      </c>
      <c r="D110" s="8">
        <v>15632.5</v>
      </c>
      <c r="E110" s="190">
        <f t="shared" si="2"/>
        <v>232387.53</v>
      </c>
    </row>
    <row r="111" spans="1:5" ht="12" customHeight="1" x14ac:dyDescent="0.2">
      <c r="A111" s="7" t="s">
        <v>908</v>
      </c>
      <c r="B111" s="7" t="s">
        <v>909</v>
      </c>
      <c r="C111" s="8">
        <v>80002.09</v>
      </c>
      <c r="D111" s="8">
        <v>25438.42</v>
      </c>
      <c r="E111" s="190">
        <f t="shared" si="2"/>
        <v>54563.67</v>
      </c>
    </row>
    <row r="112" spans="1:5" ht="12" customHeight="1" x14ac:dyDescent="0.2">
      <c r="A112" s="7" t="s">
        <v>910</v>
      </c>
      <c r="B112" s="7" t="s">
        <v>911</v>
      </c>
      <c r="C112" s="8">
        <v>114302.74</v>
      </c>
      <c r="D112" s="8">
        <v>35414.300000000003</v>
      </c>
      <c r="E112" s="190">
        <f t="shared" si="2"/>
        <v>78888.44</v>
      </c>
    </row>
    <row r="113" spans="1:5" ht="12" customHeight="1" x14ac:dyDescent="0.2">
      <c r="A113" s="7" t="s">
        <v>811</v>
      </c>
      <c r="B113" s="7" t="s">
        <v>812</v>
      </c>
      <c r="C113" s="8">
        <v>20289</v>
      </c>
      <c r="D113" s="8">
        <v>0</v>
      </c>
      <c r="E113" s="190">
        <f t="shared" si="2"/>
        <v>20289</v>
      </c>
    </row>
    <row r="114" spans="1:5" ht="12" customHeight="1" x14ac:dyDescent="0.2">
      <c r="A114" s="7" t="s">
        <v>771</v>
      </c>
      <c r="B114" s="7" t="s">
        <v>772</v>
      </c>
      <c r="C114" s="8">
        <v>31092.6</v>
      </c>
      <c r="D114" s="8">
        <v>0</v>
      </c>
      <c r="E114" s="190">
        <f t="shared" si="2"/>
        <v>31092.6</v>
      </c>
    </row>
    <row r="115" spans="1:5" ht="12" customHeight="1" x14ac:dyDescent="0.2">
      <c r="A115" s="7" t="s">
        <v>792</v>
      </c>
      <c r="B115" s="7" t="s">
        <v>793</v>
      </c>
      <c r="C115" s="8">
        <v>510539.71</v>
      </c>
      <c r="D115" s="8">
        <v>555548.64</v>
      </c>
      <c r="E115" s="190">
        <f t="shared" si="2"/>
        <v>-45008.929999999993</v>
      </c>
    </row>
    <row r="116" spans="1:5" ht="12" customHeight="1" x14ac:dyDescent="0.2">
      <c r="A116" s="7" t="s">
        <v>796</v>
      </c>
      <c r="B116" s="7" t="s">
        <v>797</v>
      </c>
      <c r="C116" s="8">
        <v>1383471.31</v>
      </c>
      <c r="D116" s="8">
        <v>1426616.18</v>
      </c>
      <c r="E116" s="190">
        <f t="shared" si="2"/>
        <v>-43144.869999999879</v>
      </c>
    </row>
    <row r="117" spans="1:5" ht="12" customHeight="1" x14ac:dyDescent="0.2">
      <c r="A117" s="7" t="s">
        <v>813</v>
      </c>
      <c r="B117" s="7" t="s">
        <v>814</v>
      </c>
      <c r="C117" s="8">
        <v>1696157</v>
      </c>
      <c r="D117" s="8">
        <v>1696180</v>
      </c>
      <c r="E117" s="190">
        <f t="shared" si="2"/>
        <v>-23</v>
      </c>
    </row>
    <row r="118" spans="1:5" ht="12" customHeight="1" x14ac:dyDescent="0.2">
      <c r="A118" s="7" t="s">
        <v>773</v>
      </c>
      <c r="B118" s="7" t="s">
        <v>774</v>
      </c>
      <c r="C118" s="8">
        <v>300408.13</v>
      </c>
      <c r="D118" s="8">
        <v>399176.42</v>
      </c>
      <c r="E118" s="190">
        <f t="shared" si="2"/>
        <v>-98768.289999999979</v>
      </c>
    </row>
    <row r="119" spans="1:5" ht="12" customHeight="1" x14ac:dyDescent="0.2">
      <c r="A119" s="7" t="s">
        <v>815</v>
      </c>
      <c r="B119" s="7" t="s">
        <v>816</v>
      </c>
      <c r="C119" s="8">
        <v>12000</v>
      </c>
      <c r="D119" s="8">
        <v>0</v>
      </c>
      <c r="E119" s="190">
        <f t="shared" si="2"/>
        <v>12000</v>
      </c>
    </row>
    <row r="120" spans="1:5" ht="12" customHeight="1" x14ac:dyDescent="0.2">
      <c r="A120" s="7" t="s">
        <v>798</v>
      </c>
      <c r="B120" s="7" t="s">
        <v>799</v>
      </c>
      <c r="C120" s="8">
        <v>228030.24</v>
      </c>
      <c r="D120" s="8">
        <v>485668.08</v>
      </c>
      <c r="E120" s="190">
        <f t="shared" si="2"/>
        <v>-257637.84000000003</v>
      </c>
    </row>
    <row r="121" spans="1:5" ht="12" customHeight="1" x14ac:dyDescent="0.2">
      <c r="A121" s="7" t="s">
        <v>817</v>
      </c>
      <c r="B121" s="7" t="s">
        <v>818</v>
      </c>
      <c r="C121" s="8">
        <v>6037358</v>
      </c>
      <c r="D121" s="8">
        <v>5579280</v>
      </c>
      <c r="E121" s="190">
        <f t="shared" si="2"/>
        <v>458078</v>
      </c>
    </row>
    <row r="122" spans="1:5" ht="12" customHeight="1" x14ac:dyDescent="0.2">
      <c r="A122" s="7" t="s">
        <v>597</v>
      </c>
      <c r="B122" s="7" t="s">
        <v>598</v>
      </c>
      <c r="C122" s="8">
        <v>446750.89</v>
      </c>
      <c r="D122" s="8">
        <v>433528.44</v>
      </c>
      <c r="E122" s="190">
        <f t="shared" si="2"/>
        <v>13222.450000000012</v>
      </c>
    </row>
    <row r="123" spans="1:5" ht="12" customHeight="1" x14ac:dyDescent="0.2">
      <c r="A123" s="7" t="s">
        <v>819</v>
      </c>
      <c r="B123" s="7" t="s">
        <v>820</v>
      </c>
      <c r="C123" s="8">
        <v>2027645</v>
      </c>
      <c r="D123" s="8">
        <v>1806750</v>
      </c>
      <c r="E123" s="190">
        <f t="shared" si="2"/>
        <v>220895</v>
      </c>
    </row>
    <row r="124" spans="1:5" ht="12" customHeight="1" x14ac:dyDescent="0.2">
      <c r="A124" s="7" t="s">
        <v>601</v>
      </c>
      <c r="B124" s="7" t="s">
        <v>602</v>
      </c>
      <c r="C124" s="10">
        <v>443532.9</v>
      </c>
      <c r="D124" s="10">
        <v>465878.16</v>
      </c>
      <c r="E124" s="190">
        <f t="shared" si="2"/>
        <v>-22345.259999999951</v>
      </c>
    </row>
    <row r="125" spans="1:5" ht="12" customHeight="1" x14ac:dyDescent="0.2">
      <c r="A125" s="7" t="s">
        <v>775</v>
      </c>
      <c r="B125" s="7" t="s">
        <v>776</v>
      </c>
      <c r="C125" s="8">
        <v>88632.639999999999</v>
      </c>
      <c r="D125" s="8">
        <v>0</v>
      </c>
      <c r="E125" s="190">
        <f t="shared" si="2"/>
        <v>88632.639999999999</v>
      </c>
    </row>
    <row r="126" spans="1:5" ht="12" customHeight="1" x14ac:dyDescent="0.2">
      <c r="A126" s="7" t="s">
        <v>777</v>
      </c>
      <c r="B126" s="49" t="s">
        <v>778</v>
      </c>
      <c r="C126" s="62">
        <v>1659549.46</v>
      </c>
      <c r="D126" s="62">
        <v>1606475.28</v>
      </c>
      <c r="E126" s="190">
        <f t="shared" si="2"/>
        <v>53074.179999999935</v>
      </c>
    </row>
    <row r="127" spans="1:5" ht="12" customHeight="1" x14ac:dyDescent="0.2">
      <c r="A127" s="7" t="s">
        <v>89</v>
      </c>
      <c r="B127" s="7" t="s">
        <v>1033</v>
      </c>
      <c r="C127" s="50">
        <f>SUBTOTAL(9,C101:C126)</f>
        <v>27414180.200000003</v>
      </c>
      <c r="D127" s="50">
        <f>SUBTOTAL(9,D101:D126)</f>
        <v>26390432.240000006</v>
      </c>
      <c r="E127" s="50">
        <f>SUBTOTAL(9,E101:E126)</f>
        <v>1023747.9599999998</v>
      </c>
    </row>
    <row r="128" spans="1:5" ht="12" customHeight="1" x14ac:dyDescent="0.2">
      <c r="A128" s="7"/>
      <c r="B128" s="7"/>
      <c r="C128" s="10"/>
      <c r="D128" s="10"/>
      <c r="E128" s="11"/>
    </row>
    <row r="129" spans="1:5" ht="12" customHeight="1" x14ac:dyDescent="0.2">
      <c r="A129" s="7"/>
      <c r="B129" s="7"/>
      <c r="C129" s="10"/>
      <c r="D129" s="10"/>
      <c r="E129" s="11"/>
    </row>
    <row r="130" spans="1:5" ht="12" customHeight="1" x14ac:dyDescent="0.2">
      <c r="A130" s="7"/>
      <c r="B130" s="7"/>
      <c r="C130" s="8"/>
      <c r="D130" s="8"/>
      <c r="E130" s="9"/>
    </row>
    <row r="131" spans="1:5" ht="12" customHeight="1" x14ac:dyDescent="0.2">
      <c r="A131" s="7" t="s">
        <v>90</v>
      </c>
      <c r="B131" s="7" t="s">
        <v>1034</v>
      </c>
      <c r="C131" s="8"/>
      <c r="D131" s="8"/>
      <c r="E131" s="9"/>
    </row>
    <row r="132" spans="1:5" ht="12" customHeight="1" x14ac:dyDescent="0.2">
      <c r="A132" s="7" t="s">
        <v>655</v>
      </c>
      <c r="B132" s="7" t="s">
        <v>656</v>
      </c>
      <c r="C132" s="8">
        <v>143153.82999999999</v>
      </c>
      <c r="D132" s="8">
        <v>216727.74</v>
      </c>
      <c r="E132" s="190">
        <f t="shared" ref="E132:E151" si="3">+C132-D132</f>
        <v>-73573.91</v>
      </c>
    </row>
    <row r="133" spans="1:5" ht="12" customHeight="1" x14ac:dyDescent="0.2">
      <c r="A133" s="7" t="s">
        <v>657</v>
      </c>
      <c r="B133" s="7" t="s">
        <v>658</v>
      </c>
      <c r="C133" s="8">
        <v>501040.76</v>
      </c>
      <c r="D133" s="8">
        <v>402006.2</v>
      </c>
      <c r="E133" s="190">
        <f t="shared" si="3"/>
        <v>99034.559999999998</v>
      </c>
    </row>
    <row r="134" spans="1:5" ht="12" customHeight="1" x14ac:dyDescent="0.2">
      <c r="A134" s="7" t="s">
        <v>661</v>
      </c>
      <c r="B134" s="7" t="s">
        <v>662</v>
      </c>
      <c r="C134" s="8">
        <v>182260.56</v>
      </c>
      <c r="D134" s="8">
        <v>131137.35999999999</v>
      </c>
      <c r="E134" s="190">
        <f t="shared" si="3"/>
        <v>51123.200000000012</v>
      </c>
    </row>
    <row r="135" spans="1:5" ht="12" customHeight="1" x14ac:dyDescent="0.2">
      <c r="A135" s="7" t="s">
        <v>663</v>
      </c>
      <c r="B135" s="7" t="s">
        <v>664</v>
      </c>
      <c r="C135" s="8">
        <v>212268.82</v>
      </c>
      <c r="D135" s="8">
        <v>154253.35</v>
      </c>
      <c r="E135" s="190">
        <f t="shared" si="3"/>
        <v>58015.47</v>
      </c>
    </row>
    <row r="136" spans="1:5" ht="12" customHeight="1" x14ac:dyDescent="0.2">
      <c r="E136" s="190">
        <f t="shared" si="3"/>
        <v>0</v>
      </c>
    </row>
    <row r="137" spans="1:5" ht="12" customHeight="1" x14ac:dyDescent="0.2">
      <c r="A137" s="7" t="s">
        <v>665</v>
      </c>
      <c r="B137" s="7" t="s">
        <v>666</v>
      </c>
      <c r="C137" s="8">
        <v>142483.60999999999</v>
      </c>
      <c r="D137" s="8">
        <v>100022.43</v>
      </c>
      <c r="E137" s="190">
        <f t="shared" si="3"/>
        <v>42461.179999999993</v>
      </c>
    </row>
    <row r="138" spans="1:5" ht="12" customHeight="1" x14ac:dyDescent="0.2">
      <c r="E138" s="190">
        <f t="shared" si="3"/>
        <v>0</v>
      </c>
    </row>
    <row r="139" spans="1:5" ht="12" customHeight="1" x14ac:dyDescent="0.2">
      <c r="A139" s="7" t="s">
        <v>667</v>
      </c>
      <c r="B139" s="7" t="s">
        <v>668</v>
      </c>
      <c r="C139" s="8">
        <v>1406092.15</v>
      </c>
      <c r="D139" s="8">
        <v>1216877.17</v>
      </c>
      <c r="E139" s="190">
        <f t="shared" si="3"/>
        <v>189214.97999999998</v>
      </c>
    </row>
    <row r="140" spans="1:5" ht="12" customHeight="1" x14ac:dyDescent="0.2">
      <c r="A140" s="7" t="s">
        <v>669</v>
      </c>
      <c r="B140" s="7" t="s">
        <v>670</v>
      </c>
      <c r="C140" s="8">
        <v>4100.54</v>
      </c>
      <c r="D140" s="8">
        <v>7780.58</v>
      </c>
      <c r="E140" s="190">
        <f t="shared" si="3"/>
        <v>-3680.04</v>
      </c>
    </row>
    <row r="141" spans="1:5" ht="12" customHeight="1" x14ac:dyDescent="0.2">
      <c r="E141" s="190">
        <f t="shared" si="3"/>
        <v>0</v>
      </c>
    </row>
    <row r="142" spans="1:5" ht="12" customHeight="1" x14ac:dyDescent="0.2">
      <c r="A142" s="7" t="s">
        <v>671</v>
      </c>
      <c r="B142" s="7" t="s">
        <v>672</v>
      </c>
      <c r="C142" s="8">
        <v>20917.580000000002</v>
      </c>
      <c r="D142" s="8">
        <v>0</v>
      </c>
      <c r="E142" s="190">
        <f t="shared" si="3"/>
        <v>20917.580000000002</v>
      </c>
    </row>
    <row r="143" spans="1:5" ht="12" customHeight="1" x14ac:dyDescent="0.2">
      <c r="A143" s="7" t="s">
        <v>673</v>
      </c>
      <c r="B143" s="7" t="s">
        <v>674</v>
      </c>
      <c r="C143" s="8">
        <v>668.14</v>
      </c>
      <c r="D143" s="8">
        <v>0</v>
      </c>
      <c r="E143" s="190">
        <f t="shared" si="3"/>
        <v>668.14</v>
      </c>
    </row>
    <row r="144" spans="1:5" ht="12" customHeight="1" x14ac:dyDescent="0.2">
      <c r="A144" s="7" t="s">
        <v>599</v>
      </c>
      <c r="B144" s="7" t="s">
        <v>600</v>
      </c>
      <c r="C144" s="8">
        <v>157302.97</v>
      </c>
      <c r="D144" s="8">
        <v>0</v>
      </c>
      <c r="E144" s="190">
        <f t="shared" si="3"/>
        <v>157302.97</v>
      </c>
    </row>
    <row r="145" spans="1:5" ht="12" customHeight="1" x14ac:dyDescent="0.2">
      <c r="A145" s="7" t="s">
        <v>675</v>
      </c>
      <c r="B145" s="7" t="s">
        <v>676</v>
      </c>
      <c r="C145" s="8">
        <v>360079.31</v>
      </c>
      <c r="D145" s="8">
        <v>428307.6</v>
      </c>
      <c r="E145" s="190">
        <f t="shared" si="3"/>
        <v>-68228.289999999979</v>
      </c>
    </row>
    <row r="146" spans="1:5" ht="12" customHeight="1" x14ac:dyDescent="0.2">
      <c r="A146" s="7" t="s">
        <v>677</v>
      </c>
      <c r="B146" s="7" t="s">
        <v>678</v>
      </c>
      <c r="C146" s="8">
        <v>159680.59</v>
      </c>
      <c r="D146" s="8">
        <v>280196.17</v>
      </c>
      <c r="E146" s="190">
        <f t="shared" si="3"/>
        <v>-120515.57999999999</v>
      </c>
    </row>
    <row r="147" spans="1:5" ht="12" customHeight="1" x14ac:dyDescent="0.2">
      <c r="A147" s="7" t="s">
        <v>679</v>
      </c>
      <c r="B147" s="7" t="s">
        <v>680</v>
      </c>
      <c r="C147" s="8">
        <v>284146.46000000002</v>
      </c>
      <c r="D147" s="8">
        <v>451497.12</v>
      </c>
      <c r="E147" s="190">
        <f t="shared" si="3"/>
        <v>-167350.65999999997</v>
      </c>
    </row>
    <row r="148" spans="1:5" ht="12" customHeight="1" x14ac:dyDescent="0.2">
      <c r="A148" s="7" t="s">
        <v>681</v>
      </c>
      <c r="B148" s="7" t="s">
        <v>682</v>
      </c>
      <c r="C148" s="8">
        <v>163538.76</v>
      </c>
      <c r="D148" s="8">
        <v>87729.56</v>
      </c>
      <c r="E148" s="190">
        <f t="shared" si="3"/>
        <v>75809.200000000012</v>
      </c>
    </row>
    <row r="149" spans="1:5" ht="12" customHeight="1" x14ac:dyDescent="0.2">
      <c r="A149" s="7" t="s">
        <v>683</v>
      </c>
      <c r="B149" s="7" t="s">
        <v>684</v>
      </c>
      <c r="C149" s="8">
        <v>1456.84</v>
      </c>
      <c r="D149" s="8">
        <v>6289.23</v>
      </c>
      <c r="E149" s="190">
        <f t="shared" si="3"/>
        <v>-4832.3899999999994</v>
      </c>
    </row>
    <row r="150" spans="1:5" ht="12" customHeight="1" x14ac:dyDescent="0.2">
      <c r="E150" s="190">
        <f t="shared" si="3"/>
        <v>0</v>
      </c>
    </row>
    <row r="151" spans="1:5" ht="12" customHeight="1" x14ac:dyDescent="0.2">
      <c r="A151" s="7" t="s">
        <v>687</v>
      </c>
      <c r="B151" s="7" t="s">
        <v>688</v>
      </c>
      <c r="C151" s="10">
        <v>1325785.6499999999</v>
      </c>
      <c r="D151" s="10">
        <v>1732729.95</v>
      </c>
      <c r="E151" s="190">
        <f t="shared" si="3"/>
        <v>-406944.30000000005</v>
      </c>
    </row>
    <row r="152" spans="1:5" ht="12" customHeight="1" x14ac:dyDescent="0.2">
      <c r="A152" s="7" t="s">
        <v>169</v>
      </c>
      <c r="B152" s="7" t="s">
        <v>1034</v>
      </c>
      <c r="C152" s="50">
        <f>SUBTOTAL(9,C132:C151)</f>
        <v>5064976.57</v>
      </c>
      <c r="D152" s="50">
        <f>SUBTOTAL(9,D132:D151)</f>
        <v>5215554.46</v>
      </c>
      <c r="E152" s="50">
        <f>SUBTOTAL(9,E132:E151)</f>
        <v>-150577.89000000001</v>
      </c>
    </row>
    <row r="153" spans="1:5" ht="12" customHeight="1" x14ac:dyDescent="0.2">
      <c r="A153" s="6"/>
      <c r="B153" s="6"/>
      <c r="C153" s="8"/>
      <c r="D153" s="8"/>
      <c r="E153" s="9"/>
    </row>
    <row r="154" spans="1:5" ht="12" customHeight="1" x14ac:dyDescent="0.2">
      <c r="A154" s="7"/>
      <c r="B154" s="7"/>
      <c r="C154" s="8"/>
      <c r="D154" s="8"/>
      <c r="E154" s="9"/>
    </row>
    <row r="155" spans="1:5" ht="12" customHeight="1" x14ac:dyDescent="0.2">
      <c r="A155" s="7" t="s">
        <v>170</v>
      </c>
      <c r="B155" s="7" t="s">
        <v>1035</v>
      </c>
      <c r="C155" s="8"/>
      <c r="D155" s="8"/>
      <c r="E155" s="9"/>
    </row>
    <row r="156" spans="1:5" ht="12" customHeight="1" x14ac:dyDescent="0.2">
      <c r="A156" s="7" t="s">
        <v>835</v>
      </c>
      <c r="B156" s="7" t="s">
        <v>836</v>
      </c>
      <c r="C156" s="8">
        <v>581341.44999999995</v>
      </c>
      <c r="D156" s="8">
        <v>646968.99</v>
      </c>
      <c r="E156" s="190">
        <f t="shared" ref="E156:E189" si="4">+C156-D156</f>
        <v>-65627.540000000037</v>
      </c>
    </row>
    <row r="157" spans="1:5" ht="12" customHeight="1" x14ac:dyDescent="0.2">
      <c r="A157" s="7" t="s">
        <v>837</v>
      </c>
      <c r="B157" s="7" t="s">
        <v>838</v>
      </c>
      <c r="C157" s="8">
        <v>37287.14</v>
      </c>
      <c r="D157" s="8">
        <v>51950.86</v>
      </c>
      <c r="E157" s="190">
        <f t="shared" si="4"/>
        <v>-14663.720000000001</v>
      </c>
    </row>
    <row r="158" spans="1:5" ht="12" customHeight="1" x14ac:dyDescent="0.2">
      <c r="A158" s="7" t="s">
        <v>839</v>
      </c>
      <c r="B158" s="7" t="s">
        <v>840</v>
      </c>
      <c r="C158" s="8">
        <v>0</v>
      </c>
      <c r="D158" s="8">
        <v>0</v>
      </c>
      <c r="E158" s="190">
        <f t="shared" si="4"/>
        <v>0</v>
      </c>
    </row>
    <row r="159" spans="1:5" ht="12" customHeight="1" x14ac:dyDescent="0.2">
      <c r="A159" s="7" t="s">
        <v>841</v>
      </c>
      <c r="B159" s="7" t="s">
        <v>842</v>
      </c>
      <c r="C159" s="8">
        <v>817.37</v>
      </c>
      <c r="D159" s="8">
        <v>1509.8</v>
      </c>
      <c r="E159" s="190">
        <f t="shared" si="4"/>
        <v>-692.43</v>
      </c>
    </row>
    <row r="160" spans="1:5" ht="12" customHeight="1" x14ac:dyDescent="0.2">
      <c r="A160" s="7" t="s">
        <v>843</v>
      </c>
      <c r="B160" s="7" t="s">
        <v>844</v>
      </c>
      <c r="C160" s="8">
        <v>1194.83</v>
      </c>
      <c r="D160" s="8">
        <v>3444.48</v>
      </c>
      <c r="E160" s="190">
        <f t="shared" si="4"/>
        <v>-2249.65</v>
      </c>
    </row>
    <row r="161" spans="1:5" ht="12" customHeight="1" x14ac:dyDescent="0.2">
      <c r="A161" s="7" t="s">
        <v>845</v>
      </c>
      <c r="B161" s="7" t="s">
        <v>846</v>
      </c>
      <c r="C161" s="8">
        <v>0</v>
      </c>
      <c r="D161" s="8">
        <v>12954.71</v>
      </c>
      <c r="E161" s="190">
        <f t="shared" si="4"/>
        <v>-12954.71</v>
      </c>
    </row>
    <row r="162" spans="1:5" ht="12" customHeight="1" x14ac:dyDescent="0.2">
      <c r="A162" s="7" t="s">
        <v>847</v>
      </c>
      <c r="B162" s="7" t="s">
        <v>848</v>
      </c>
      <c r="C162" s="8">
        <v>133972.76999999999</v>
      </c>
      <c r="D162" s="8">
        <v>141976.78</v>
      </c>
      <c r="E162" s="190">
        <f t="shared" si="4"/>
        <v>-8004.0100000000093</v>
      </c>
    </row>
    <row r="163" spans="1:5" ht="12" customHeight="1" x14ac:dyDescent="0.2">
      <c r="A163" s="7" t="s">
        <v>849</v>
      </c>
      <c r="B163" s="7" t="s">
        <v>850</v>
      </c>
      <c r="C163" s="8">
        <v>70122.67</v>
      </c>
      <c r="D163" s="8">
        <v>35661.699999999997</v>
      </c>
      <c r="E163" s="190">
        <f t="shared" si="4"/>
        <v>34460.97</v>
      </c>
    </row>
    <row r="164" spans="1:5" ht="12" customHeight="1" x14ac:dyDescent="0.2">
      <c r="A164" s="7" t="s">
        <v>851</v>
      </c>
      <c r="B164" s="7" t="s">
        <v>852</v>
      </c>
      <c r="C164" s="8">
        <v>1674051.08</v>
      </c>
      <c r="D164" s="8">
        <v>1659891.49</v>
      </c>
      <c r="E164" s="190">
        <f t="shared" si="4"/>
        <v>14159.590000000084</v>
      </c>
    </row>
    <row r="165" spans="1:5" ht="12" customHeight="1" x14ac:dyDescent="0.2">
      <c r="A165" s="7" t="s">
        <v>853</v>
      </c>
      <c r="B165" s="7" t="s">
        <v>854</v>
      </c>
      <c r="C165" s="8">
        <v>155738.28</v>
      </c>
      <c r="D165" s="8">
        <v>220734.37</v>
      </c>
      <c r="E165" s="190">
        <f t="shared" si="4"/>
        <v>-64996.09</v>
      </c>
    </row>
    <row r="166" spans="1:5" ht="12" customHeight="1" x14ac:dyDescent="0.2">
      <c r="A166" s="7" t="s">
        <v>855</v>
      </c>
      <c r="B166" s="7" t="s">
        <v>856</v>
      </c>
      <c r="C166" s="8">
        <v>113099.69</v>
      </c>
      <c r="D166" s="8">
        <v>92620.17</v>
      </c>
      <c r="E166" s="190">
        <f t="shared" si="4"/>
        <v>20479.520000000004</v>
      </c>
    </row>
    <row r="167" spans="1:5" ht="12" customHeight="1" x14ac:dyDescent="0.2">
      <c r="A167" s="7" t="s">
        <v>857</v>
      </c>
      <c r="B167" s="7" t="s">
        <v>858</v>
      </c>
      <c r="C167" s="8">
        <v>61933.95</v>
      </c>
      <c r="D167" s="8">
        <v>44617.25</v>
      </c>
      <c r="E167" s="190">
        <f t="shared" si="4"/>
        <v>17316.699999999997</v>
      </c>
    </row>
    <row r="168" spans="1:5" ht="12" customHeight="1" x14ac:dyDescent="0.2">
      <c r="A168" s="7" t="s">
        <v>863</v>
      </c>
      <c r="B168" s="7" t="s">
        <v>864</v>
      </c>
      <c r="C168" s="8">
        <v>562982.56999999995</v>
      </c>
      <c r="D168" s="8">
        <v>450357.69</v>
      </c>
      <c r="E168" s="190">
        <f t="shared" si="4"/>
        <v>112624.87999999995</v>
      </c>
    </row>
    <row r="169" spans="1:5" ht="12" customHeight="1" x14ac:dyDescent="0.2">
      <c r="A169" s="7" t="s">
        <v>865</v>
      </c>
      <c r="B169" s="7" t="s">
        <v>866</v>
      </c>
      <c r="C169" s="8">
        <v>210426.44</v>
      </c>
      <c r="D169" s="8">
        <v>266123.5</v>
      </c>
      <c r="E169" s="190">
        <f t="shared" si="4"/>
        <v>-55697.06</v>
      </c>
    </row>
    <row r="170" spans="1:5" ht="12" customHeight="1" x14ac:dyDescent="0.2">
      <c r="A170" s="7" t="s">
        <v>867</v>
      </c>
      <c r="B170" s="7" t="s">
        <v>868</v>
      </c>
      <c r="C170" s="8">
        <v>364761.84</v>
      </c>
      <c r="D170" s="8">
        <v>362386.81</v>
      </c>
      <c r="E170" s="190">
        <f t="shared" si="4"/>
        <v>2375.0300000000279</v>
      </c>
    </row>
    <row r="171" spans="1:5" ht="12" customHeight="1" x14ac:dyDescent="0.2">
      <c r="A171" s="7" t="s">
        <v>869</v>
      </c>
      <c r="B171" s="7" t="s">
        <v>870</v>
      </c>
      <c r="C171" s="8">
        <v>1348521.42</v>
      </c>
      <c r="D171" s="8">
        <v>1462596.31</v>
      </c>
      <c r="E171" s="190">
        <f t="shared" si="4"/>
        <v>-114074.89000000013</v>
      </c>
    </row>
    <row r="172" spans="1:5" ht="12" customHeight="1" x14ac:dyDescent="0.2">
      <c r="A172" s="7" t="s">
        <v>871</v>
      </c>
      <c r="B172" s="7" t="s">
        <v>872</v>
      </c>
      <c r="C172" s="8">
        <v>93917.94</v>
      </c>
      <c r="D172" s="8">
        <v>74575.37</v>
      </c>
      <c r="E172" s="190">
        <f t="shared" si="4"/>
        <v>19342.570000000007</v>
      </c>
    </row>
    <row r="173" spans="1:5" ht="12" customHeight="1" x14ac:dyDescent="0.2">
      <c r="A173" s="7" t="s">
        <v>873</v>
      </c>
      <c r="B173" s="7" t="s">
        <v>874</v>
      </c>
      <c r="C173" s="8">
        <v>13803.26</v>
      </c>
      <c r="D173" s="8">
        <v>14606.9</v>
      </c>
      <c r="E173" s="190">
        <f t="shared" si="4"/>
        <v>-803.63999999999942</v>
      </c>
    </row>
    <row r="174" spans="1:5" ht="12" customHeight="1" x14ac:dyDescent="0.2">
      <c r="A174" s="7" t="s">
        <v>875</v>
      </c>
      <c r="B174" s="7" t="s">
        <v>876</v>
      </c>
      <c r="C174" s="8">
        <v>81957.37</v>
      </c>
      <c r="D174" s="8">
        <v>101983.53</v>
      </c>
      <c r="E174" s="190">
        <f t="shared" si="4"/>
        <v>-20026.160000000003</v>
      </c>
    </row>
    <row r="175" spans="1:5" ht="12" customHeight="1" x14ac:dyDescent="0.2">
      <c r="A175" s="7" t="s">
        <v>877</v>
      </c>
      <c r="B175" s="7" t="s">
        <v>878</v>
      </c>
      <c r="C175" s="8">
        <v>246238.28</v>
      </c>
      <c r="D175" s="8">
        <v>189099.03</v>
      </c>
      <c r="E175" s="190">
        <f t="shared" si="4"/>
        <v>57139.25</v>
      </c>
    </row>
    <row r="176" spans="1:5" ht="12" customHeight="1" x14ac:dyDescent="0.2">
      <c r="A176" s="7" t="s">
        <v>879</v>
      </c>
      <c r="B176" s="7" t="s">
        <v>880</v>
      </c>
      <c r="C176" s="8">
        <v>111106.99</v>
      </c>
      <c r="D176" s="8">
        <v>88291.89</v>
      </c>
      <c r="E176" s="190">
        <f t="shared" si="4"/>
        <v>22815.100000000006</v>
      </c>
    </row>
    <row r="177" spans="1:5" ht="12" customHeight="1" x14ac:dyDescent="0.2">
      <c r="A177" s="7" t="s">
        <v>881</v>
      </c>
      <c r="B177" s="7" t="s">
        <v>882</v>
      </c>
      <c r="C177" s="8">
        <v>10931.43</v>
      </c>
      <c r="D177" s="8">
        <v>19727.439999999999</v>
      </c>
      <c r="E177" s="190">
        <f t="shared" si="4"/>
        <v>-8796.0099999999984</v>
      </c>
    </row>
    <row r="178" spans="1:5" ht="12" customHeight="1" x14ac:dyDescent="0.2">
      <c r="A178" s="7" t="s">
        <v>883</v>
      </c>
      <c r="B178" s="7" t="s">
        <v>884</v>
      </c>
      <c r="C178" s="8">
        <v>3442</v>
      </c>
      <c r="D178" s="8">
        <v>5217.09</v>
      </c>
      <c r="E178" s="190">
        <f t="shared" si="4"/>
        <v>-1775.0900000000001</v>
      </c>
    </row>
    <row r="179" spans="1:5" ht="12" customHeight="1" x14ac:dyDescent="0.2">
      <c r="A179" s="7" t="s">
        <v>885</v>
      </c>
      <c r="B179" s="7" t="s">
        <v>886</v>
      </c>
      <c r="C179" s="8">
        <v>103045.49</v>
      </c>
      <c r="D179" s="8">
        <v>137515.54</v>
      </c>
      <c r="E179" s="190">
        <f t="shared" si="4"/>
        <v>-34470.050000000003</v>
      </c>
    </row>
    <row r="180" spans="1:5" ht="12" customHeight="1" x14ac:dyDescent="0.2">
      <c r="A180" s="7" t="s">
        <v>887</v>
      </c>
      <c r="B180" s="7" t="s">
        <v>888</v>
      </c>
      <c r="C180" s="8">
        <v>8406.7999999999993</v>
      </c>
      <c r="D180" s="8">
        <v>20251</v>
      </c>
      <c r="E180" s="190">
        <f t="shared" si="4"/>
        <v>-11844.2</v>
      </c>
    </row>
    <row r="181" spans="1:5" ht="12" customHeight="1" x14ac:dyDescent="0.2">
      <c r="A181" s="7" t="s">
        <v>889</v>
      </c>
      <c r="B181" s="7" t="s">
        <v>890</v>
      </c>
      <c r="C181" s="8">
        <v>14153.35</v>
      </c>
      <c r="D181" s="8">
        <v>24839.52</v>
      </c>
      <c r="E181" s="190">
        <f t="shared" si="4"/>
        <v>-10686.17</v>
      </c>
    </row>
    <row r="182" spans="1:5" ht="12" customHeight="1" x14ac:dyDescent="0.2">
      <c r="A182" s="7" t="s">
        <v>891</v>
      </c>
      <c r="B182" s="7" t="s">
        <v>892</v>
      </c>
      <c r="C182" s="8">
        <v>11921.5</v>
      </c>
      <c r="D182" s="8">
        <v>48250.55</v>
      </c>
      <c r="E182" s="190">
        <f t="shared" si="4"/>
        <v>-36329.050000000003</v>
      </c>
    </row>
    <row r="183" spans="1:5" ht="12" customHeight="1" x14ac:dyDescent="0.2">
      <c r="A183" s="7" t="s">
        <v>893</v>
      </c>
      <c r="B183" s="7" t="s">
        <v>894</v>
      </c>
      <c r="C183" s="8">
        <v>14756.97</v>
      </c>
      <c r="D183" s="8">
        <v>16120.86</v>
      </c>
      <c r="E183" s="190">
        <f t="shared" si="4"/>
        <v>-1363.8900000000012</v>
      </c>
    </row>
    <row r="184" spans="1:5" ht="12" customHeight="1" x14ac:dyDescent="0.2">
      <c r="A184" s="7" t="s">
        <v>895</v>
      </c>
      <c r="B184" s="7" t="s">
        <v>896</v>
      </c>
      <c r="C184" s="8">
        <v>11951</v>
      </c>
      <c r="D184" s="8">
        <v>13676.5</v>
      </c>
      <c r="E184" s="190">
        <f t="shared" si="4"/>
        <v>-1725.5</v>
      </c>
    </row>
    <row r="185" spans="1:5" ht="12" customHeight="1" x14ac:dyDescent="0.2">
      <c r="A185" s="7" t="s">
        <v>897</v>
      </c>
      <c r="B185" s="7" t="s">
        <v>898</v>
      </c>
      <c r="C185" s="8">
        <v>58949.5</v>
      </c>
      <c r="D185" s="8">
        <v>100551.7</v>
      </c>
      <c r="E185" s="190">
        <f t="shared" si="4"/>
        <v>-41602.199999999997</v>
      </c>
    </row>
    <row r="186" spans="1:5" ht="12" customHeight="1" x14ac:dyDescent="0.2">
      <c r="A186" s="7" t="s">
        <v>899</v>
      </c>
      <c r="B186" s="7" t="s">
        <v>900</v>
      </c>
      <c r="C186" s="8">
        <v>65080.19</v>
      </c>
      <c r="D186" s="8">
        <v>79300.5</v>
      </c>
      <c r="E186" s="190">
        <f t="shared" si="4"/>
        <v>-14220.309999999998</v>
      </c>
    </row>
    <row r="187" spans="1:5" ht="12" customHeight="1" x14ac:dyDescent="0.2">
      <c r="A187" s="7" t="s">
        <v>901</v>
      </c>
      <c r="B187" s="7" t="s">
        <v>902</v>
      </c>
      <c r="C187" s="10">
        <v>540.27</v>
      </c>
      <c r="D187" s="10">
        <v>0</v>
      </c>
      <c r="E187" s="190">
        <f t="shared" si="4"/>
        <v>540.27</v>
      </c>
    </row>
    <row r="188" spans="1:5" ht="12" customHeight="1" x14ac:dyDescent="0.2">
      <c r="A188" s="7" t="s">
        <v>859</v>
      </c>
      <c r="B188" s="7" t="s">
        <v>860</v>
      </c>
      <c r="C188" s="8">
        <v>10</v>
      </c>
      <c r="D188" s="8">
        <v>0</v>
      </c>
      <c r="E188" s="190">
        <f t="shared" si="4"/>
        <v>10</v>
      </c>
    </row>
    <row r="189" spans="1:5" ht="12" customHeight="1" x14ac:dyDescent="0.2">
      <c r="A189" s="7" t="s">
        <v>861</v>
      </c>
      <c r="B189" s="7" t="s">
        <v>862</v>
      </c>
      <c r="C189" s="8">
        <v>109705.52</v>
      </c>
      <c r="D189" s="8">
        <v>124454.41</v>
      </c>
      <c r="E189" s="190">
        <f t="shared" si="4"/>
        <v>-14748.89</v>
      </c>
    </row>
    <row r="190" spans="1:5" ht="12" customHeight="1" x14ac:dyDescent="0.2">
      <c r="A190" s="7" t="s">
        <v>197</v>
      </c>
      <c r="B190" s="7" t="s">
        <v>1035</v>
      </c>
      <c r="C190" s="50">
        <f>SUBTOTAL(9,C156:C189)</f>
        <v>6276169.3599999994</v>
      </c>
      <c r="D190" s="50">
        <f>SUBTOTAL(9,D156:D189)</f>
        <v>6512256.7400000012</v>
      </c>
      <c r="E190" s="50">
        <f>SUBTOTAL(9,E156:E189)</f>
        <v>-236087.38000000006</v>
      </c>
    </row>
    <row r="191" spans="1:5" ht="12" customHeight="1" x14ac:dyDescent="0.2">
      <c r="A191" s="7"/>
      <c r="B191" s="7"/>
      <c r="C191" s="10"/>
      <c r="D191" s="10"/>
      <c r="E191" s="11"/>
    </row>
    <row r="192" spans="1:5" ht="12" customHeight="1" x14ac:dyDescent="0.2">
      <c r="A192" s="7"/>
      <c r="B192" s="7"/>
      <c r="C192" s="10"/>
      <c r="D192" s="10"/>
      <c r="E192" s="11"/>
    </row>
    <row r="193" spans="1:5" ht="12" customHeight="1" x14ac:dyDescent="0.2">
      <c r="A193" s="7"/>
      <c r="B193" s="7"/>
      <c r="C193" s="8"/>
      <c r="D193" s="8"/>
      <c r="E193" s="9"/>
    </row>
    <row r="194" spans="1:5" ht="12" customHeight="1" x14ac:dyDescent="0.2">
      <c r="A194" s="6"/>
      <c r="B194" s="6"/>
      <c r="C194" s="8"/>
      <c r="D194" s="8"/>
      <c r="E194" s="9"/>
    </row>
    <row r="195" spans="1:5" ht="12" customHeight="1" x14ac:dyDescent="0.2">
      <c r="A195" s="7"/>
      <c r="B195" s="7"/>
      <c r="C195" s="8"/>
      <c r="D195" s="8"/>
      <c r="E195" s="9"/>
    </row>
    <row r="196" spans="1:5" ht="12" customHeight="1" x14ac:dyDescent="0.2">
      <c r="A196" s="7" t="s">
        <v>198</v>
      </c>
      <c r="B196" s="7" t="s">
        <v>1039</v>
      </c>
      <c r="C196" s="8"/>
      <c r="D196" s="8"/>
      <c r="E196" s="9"/>
    </row>
    <row r="197" spans="1:5" ht="12" customHeight="1" x14ac:dyDescent="0.2">
      <c r="A197" s="7" t="s">
        <v>915</v>
      </c>
      <c r="B197" s="7" t="s">
        <v>916</v>
      </c>
      <c r="C197" s="8">
        <v>97370</v>
      </c>
      <c r="D197" s="8">
        <v>87700</v>
      </c>
      <c r="E197" s="190">
        <f t="shared" ref="E197:E212" si="5">+C197-D197</f>
        <v>9670</v>
      </c>
    </row>
    <row r="198" spans="1:5" ht="12" customHeight="1" x14ac:dyDescent="0.2">
      <c r="A198" s="7" t="s">
        <v>917</v>
      </c>
      <c r="B198" s="7" t="s">
        <v>918</v>
      </c>
      <c r="C198" s="8">
        <v>534427.37</v>
      </c>
      <c r="D198" s="8">
        <v>560327.52</v>
      </c>
      <c r="E198" s="190">
        <f t="shared" si="5"/>
        <v>-25900.150000000023</v>
      </c>
    </row>
    <row r="199" spans="1:5" ht="12" customHeight="1" x14ac:dyDescent="0.2">
      <c r="A199" s="7" t="s">
        <v>919</v>
      </c>
      <c r="B199" s="7" t="s">
        <v>920</v>
      </c>
      <c r="C199" s="8">
        <v>248810.35</v>
      </c>
      <c r="D199" s="8">
        <v>258327.21</v>
      </c>
      <c r="E199" s="190">
        <f t="shared" si="5"/>
        <v>-9516.859999999986</v>
      </c>
    </row>
    <row r="200" spans="1:5" ht="12" customHeight="1" x14ac:dyDescent="0.2">
      <c r="A200" s="7" t="s">
        <v>921</v>
      </c>
      <c r="B200" s="7" t="s">
        <v>922</v>
      </c>
      <c r="C200" s="8">
        <v>574139.38</v>
      </c>
      <c r="D200" s="8">
        <v>631396.94999999995</v>
      </c>
      <c r="E200" s="190">
        <f t="shared" si="5"/>
        <v>-57257.569999999949</v>
      </c>
    </row>
    <row r="201" spans="1:5" ht="12" customHeight="1" x14ac:dyDescent="0.2">
      <c r="A201" s="7" t="s">
        <v>923</v>
      </c>
      <c r="B201" s="7" t="s">
        <v>924</v>
      </c>
      <c r="C201" s="8">
        <v>140164.53</v>
      </c>
      <c r="D201" s="8">
        <v>133095.10999999999</v>
      </c>
      <c r="E201" s="190">
        <f t="shared" si="5"/>
        <v>7069.4200000000128</v>
      </c>
    </row>
    <row r="202" spans="1:5" ht="12" customHeight="1" x14ac:dyDescent="0.2">
      <c r="A202" s="7" t="s">
        <v>925</v>
      </c>
      <c r="B202" s="7" t="s">
        <v>926</v>
      </c>
      <c r="C202" s="8">
        <v>0</v>
      </c>
      <c r="D202" s="8">
        <v>0</v>
      </c>
      <c r="E202" s="190">
        <f t="shared" si="5"/>
        <v>0</v>
      </c>
    </row>
    <row r="203" spans="1:5" ht="12" customHeight="1" x14ac:dyDescent="0.2">
      <c r="A203" s="7" t="s">
        <v>927</v>
      </c>
      <c r="B203" s="7" t="s">
        <v>928</v>
      </c>
      <c r="C203" s="8">
        <v>72819.990000000005</v>
      </c>
      <c r="D203" s="8">
        <v>72819.97</v>
      </c>
      <c r="E203" s="190">
        <f t="shared" si="5"/>
        <v>2.0000000004074536E-2</v>
      </c>
    </row>
    <row r="204" spans="1:5" ht="12" customHeight="1" x14ac:dyDescent="0.2">
      <c r="A204" s="7" t="s">
        <v>929</v>
      </c>
      <c r="B204" s="7" t="s">
        <v>930</v>
      </c>
      <c r="C204" s="8">
        <v>884997.3</v>
      </c>
      <c r="D204" s="8">
        <v>866952.77</v>
      </c>
      <c r="E204" s="190">
        <f t="shared" si="5"/>
        <v>18044.530000000028</v>
      </c>
    </row>
    <row r="205" spans="1:5" ht="12" customHeight="1" x14ac:dyDescent="0.2">
      <c r="A205" s="7" t="s">
        <v>931</v>
      </c>
      <c r="B205" s="7" t="s">
        <v>932</v>
      </c>
      <c r="C205" s="8">
        <v>135145.62</v>
      </c>
      <c r="D205" s="8">
        <v>169520.04</v>
      </c>
      <c r="E205" s="190">
        <f t="shared" si="5"/>
        <v>-34374.420000000013</v>
      </c>
    </row>
    <row r="206" spans="1:5" ht="12" customHeight="1" x14ac:dyDescent="0.2">
      <c r="A206" s="7" t="s">
        <v>933</v>
      </c>
      <c r="B206" s="7" t="s">
        <v>934</v>
      </c>
      <c r="C206" s="8">
        <v>681825.76</v>
      </c>
      <c r="D206" s="8">
        <v>283958.88</v>
      </c>
      <c r="E206" s="190">
        <f t="shared" si="5"/>
        <v>397866.88</v>
      </c>
    </row>
    <row r="207" spans="1:5" ht="12" customHeight="1" x14ac:dyDescent="0.2">
      <c r="A207" s="7" t="s">
        <v>935</v>
      </c>
      <c r="B207" s="7" t="s">
        <v>936</v>
      </c>
      <c r="C207" s="8">
        <v>20030.73</v>
      </c>
      <c r="D207" s="8">
        <v>103746.08</v>
      </c>
      <c r="E207" s="190">
        <f t="shared" si="5"/>
        <v>-83715.350000000006</v>
      </c>
    </row>
    <row r="208" spans="1:5" ht="12" customHeight="1" x14ac:dyDescent="0.2">
      <c r="A208" s="7" t="s">
        <v>937</v>
      </c>
      <c r="B208" s="7" t="s">
        <v>938</v>
      </c>
      <c r="C208" s="8">
        <v>53362.95</v>
      </c>
      <c r="D208" s="8">
        <v>59841.2</v>
      </c>
      <c r="E208" s="190">
        <f t="shared" si="5"/>
        <v>-6478.25</v>
      </c>
    </row>
    <row r="209" spans="1:5" ht="12" customHeight="1" x14ac:dyDescent="0.2">
      <c r="A209" s="7" t="s">
        <v>939</v>
      </c>
      <c r="B209" s="7" t="s">
        <v>940</v>
      </c>
      <c r="C209" s="8">
        <v>846170.58</v>
      </c>
      <c r="D209" s="8">
        <v>800375.73</v>
      </c>
      <c r="E209" s="190">
        <f t="shared" si="5"/>
        <v>45794.849999999977</v>
      </c>
    </row>
    <row r="210" spans="1:5" ht="12" customHeight="1" x14ac:dyDescent="0.2">
      <c r="A210" s="7" t="s">
        <v>941</v>
      </c>
      <c r="B210" s="7" t="s">
        <v>942</v>
      </c>
      <c r="C210" s="8">
        <v>-846170.58</v>
      </c>
      <c r="D210" s="8">
        <v>-800375.73</v>
      </c>
      <c r="E210" s="190">
        <f t="shared" si="5"/>
        <v>-45794.849999999977</v>
      </c>
    </row>
    <row r="211" spans="1:5" ht="12" customHeight="1" x14ac:dyDescent="0.2">
      <c r="A211" s="7" t="s">
        <v>943</v>
      </c>
      <c r="B211" s="7" t="s">
        <v>944</v>
      </c>
      <c r="C211" s="8">
        <v>483555.74</v>
      </c>
      <c r="D211" s="8">
        <v>424274.07</v>
      </c>
      <c r="E211" s="190">
        <f t="shared" si="5"/>
        <v>59281.669999999984</v>
      </c>
    </row>
    <row r="212" spans="1:5" ht="12" customHeight="1" x14ac:dyDescent="0.2">
      <c r="A212" s="7" t="s">
        <v>945</v>
      </c>
      <c r="B212" s="7" t="s">
        <v>946</v>
      </c>
      <c r="C212" s="10">
        <v>-483555.74</v>
      </c>
      <c r="D212" s="10">
        <v>-424274.07</v>
      </c>
      <c r="E212" s="190">
        <f t="shared" si="5"/>
        <v>-59281.669999999984</v>
      </c>
    </row>
    <row r="213" spans="1:5" ht="12" customHeight="1" x14ac:dyDescent="0.2">
      <c r="A213" s="7" t="s">
        <v>251</v>
      </c>
      <c r="B213" s="7" t="s">
        <v>1039</v>
      </c>
      <c r="C213" s="50">
        <f>SUBTOTAL(9,C197:C212)</f>
        <v>3443093.9799999995</v>
      </c>
      <c r="D213" s="50">
        <f>SUBTOTAL(9,D197:D212)</f>
        <v>3227685.7300000004</v>
      </c>
      <c r="E213" s="50">
        <f>SUBTOTAL(9,E197:E212)</f>
        <v>215408.25000000006</v>
      </c>
    </row>
    <row r="214" spans="1:5" ht="12" customHeight="1" x14ac:dyDescent="0.2">
      <c r="A214" s="6"/>
      <c r="B214" s="6"/>
      <c r="C214" s="8"/>
      <c r="D214" s="8"/>
      <c r="E214" s="9"/>
    </row>
    <row r="215" spans="1:5" ht="12" customHeight="1" x14ac:dyDescent="0.2">
      <c r="A215" s="7"/>
      <c r="B215" s="7"/>
      <c r="C215" s="8"/>
      <c r="D215" s="8"/>
      <c r="E215" s="9"/>
    </row>
    <row r="216" spans="1:5" ht="12" customHeight="1" x14ac:dyDescent="0.2">
      <c r="A216" s="7" t="s">
        <v>252</v>
      </c>
      <c r="B216" s="7" t="s">
        <v>1044</v>
      </c>
    </row>
    <row r="217" spans="1:5" ht="12" customHeight="1" x14ac:dyDescent="0.2">
      <c r="A217" s="7" t="s">
        <v>950</v>
      </c>
      <c r="B217" s="7" t="s">
        <v>951</v>
      </c>
      <c r="C217" s="8">
        <v>6535.89</v>
      </c>
      <c r="D217" s="8">
        <v>17948.84</v>
      </c>
      <c r="E217" s="190">
        <f t="shared" ref="E217:E236" si="6">+C217-D217</f>
        <v>-11412.95</v>
      </c>
    </row>
    <row r="218" spans="1:5" ht="12" customHeight="1" x14ac:dyDescent="0.2">
      <c r="A218" s="7" t="s">
        <v>952</v>
      </c>
      <c r="B218" s="7" t="s">
        <v>953</v>
      </c>
      <c r="C218" s="8">
        <v>697430.67</v>
      </c>
      <c r="D218" s="8">
        <v>787560</v>
      </c>
      <c r="E218" s="190">
        <f t="shared" si="6"/>
        <v>-90129.329999999958</v>
      </c>
    </row>
    <row r="219" spans="1:5" ht="12" customHeight="1" x14ac:dyDescent="0.2">
      <c r="A219" s="7" t="s">
        <v>954</v>
      </c>
      <c r="B219" s="7" t="s">
        <v>955</v>
      </c>
      <c r="C219" s="8">
        <v>524410.31999999995</v>
      </c>
      <c r="D219" s="8">
        <v>633107.85</v>
      </c>
      <c r="E219" s="190">
        <f t="shared" si="6"/>
        <v>-108697.53000000003</v>
      </c>
    </row>
    <row r="220" spans="1:5" ht="12" customHeight="1" x14ac:dyDescent="0.2">
      <c r="A220" s="7" t="s">
        <v>956</v>
      </c>
      <c r="B220" s="7" t="s">
        <v>957</v>
      </c>
      <c r="C220" s="8">
        <v>789064.02</v>
      </c>
      <c r="D220" s="8">
        <v>753579.83</v>
      </c>
      <c r="E220" s="190">
        <f t="shared" si="6"/>
        <v>35484.190000000061</v>
      </c>
    </row>
    <row r="221" spans="1:5" ht="12" customHeight="1" x14ac:dyDescent="0.2">
      <c r="A221" s="7" t="s">
        <v>958</v>
      </c>
      <c r="B221" s="7" t="s">
        <v>959</v>
      </c>
      <c r="C221" s="8">
        <v>2373342.6800000002</v>
      </c>
      <c r="D221" s="8">
        <v>2309329.16</v>
      </c>
      <c r="E221" s="190">
        <f t="shared" si="6"/>
        <v>64013.520000000019</v>
      </c>
    </row>
    <row r="222" spans="1:5" ht="12" customHeight="1" x14ac:dyDescent="0.2">
      <c r="A222" s="7" t="s">
        <v>960</v>
      </c>
      <c r="B222" s="7" t="s">
        <v>961</v>
      </c>
      <c r="C222" s="8">
        <v>1437328.18</v>
      </c>
      <c r="D222" s="8">
        <v>1343492.74</v>
      </c>
      <c r="E222" s="190">
        <f t="shared" si="6"/>
        <v>93835.439999999944</v>
      </c>
    </row>
    <row r="223" spans="1:5" ht="12" customHeight="1" x14ac:dyDescent="0.2">
      <c r="A223" s="7" t="s">
        <v>962</v>
      </c>
      <c r="B223" s="7" t="s">
        <v>963</v>
      </c>
      <c r="C223" s="8">
        <v>92763.04</v>
      </c>
      <c r="D223" s="8">
        <v>183899.74</v>
      </c>
      <c r="E223" s="190">
        <f t="shared" si="6"/>
        <v>-91136.7</v>
      </c>
    </row>
    <row r="224" spans="1:5" ht="12" customHeight="1" x14ac:dyDescent="0.2">
      <c r="A224" s="7" t="s">
        <v>964</v>
      </c>
      <c r="B224" s="7" t="s">
        <v>965</v>
      </c>
      <c r="C224" s="8">
        <v>724042.55</v>
      </c>
      <c r="D224" s="8">
        <v>849161.44</v>
      </c>
      <c r="E224" s="190">
        <f t="shared" si="6"/>
        <v>-125118.8899999999</v>
      </c>
    </row>
    <row r="225" spans="1:5" ht="12" customHeight="1" x14ac:dyDescent="0.2">
      <c r="A225" s="7" t="s">
        <v>966</v>
      </c>
      <c r="B225" s="7" t="s">
        <v>967</v>
      </c>
      <c r="C225" s="10">
        <v>82.92</v>
      </c>
      <c r="D225" s="10">
        <v>0</v>
      </c>
      <c r="E225" s="190">
        <f t="shared" si="6"/>
        <v>82.92</v>
      </c>
    </row>
    <row r="226" spans="1:5" ht="12" customHeight="1" x14ac:dyDescent="0.2">
      <c r="A226" s="7" t="s">
        <v>968</v>
      </c>
      <c r="B226" s="7" t="s">
        <v>969</v>
      </c>
      <c r="C226" s="8">
        <v>33771.339999999997</v>
      </c>
      <c r="D226" s="8">
        <v>0</v>
      </c>
      <c r="E226" s="190">
        <f t="shared" si="6"/>
        <v>33771.339999999997</v>
      </c>
    </row>
    <row r="227" spans="1:5" ht="12" customHeight="1" x14ac:dyDescent="0.2">
      <c r="A227" s="7" t="s">
        <v>970</v>
      </c>
      <c r="B227" s="7" t="s">
        <v>971</v>
      </c>
      <c r="C227" s="8">
        <v>750002.15</v>
      </c>
      <c r="D227" s="8">
        <v>777410.94</v>
      </c>
      <c r="E227" s="190">
        <f t="shared" si="6"/>
        <v>-27408.789999999921</v>
      </c>
    </row>
    <row r="228" spans="1:5" ht="12" customHeight="1" x14ac:dyDescent="0.2">
      <c r="A228" s="7" t="s">
        <v>972</v>
      </c>
      <c r="B228" s="7" t="s">
        <v>973</v>
      </c>
      <c r="C228" s="8">
        <v>143793.54999999999</v>
      </c>
      <c r="D228" s="8">
        <v>140562.25</v>
      </c>
      <c r="E228" s="190">
        <f t="shared" si="6"/>
        <v>3231.2999999999884</v>
      </c>
    </row>
    <row r="229" spans="1:5" ht="12" customHeight="1" x14ac:dyDescent="0.2">
      <c r="A229" s="7" t="s">
        <v>974</v>
      </c>
      <c r="B229" s="7" t="s">
        <v>975</v>
      </c>
      <c r="C229" s="8">
        <v>1204336.69</v>
      </c>
      <c r="D229" s="8">
        <v>1119509.48</v>
      </c>
      <c r="E229" s="190">
        <f t="shared" si="6"/>
        <v>84827.209999999963</v>
      </c>
    </row>
    <row r="230" spans="1:5" ht="12" customHeight="1" x14ac:dyDescent="0.2">
      <c r="A230" s="7" t="s">
        <v>976</v>
      </c>
      <c r="B230" s="7" t="s">
        <v>977</v>
      </c>
      <c r="C230" s="8">
        <v>145077.39000000001</v>
      </c>
      <c r="D230" s="8">
        <v>143459.54999999999</v>
      </c>
      <c r="E230" s="190">
        <f t="shared" si="6"/>
        <v>1617.8400000000256</v>
      </c>
    </row>
    <row r="231" spans="1:5" ht="12" customHeight="1" x14ac:dyDescent="0.2">
      <c r="A231" s="7" t="s">
        <v>978</v>
      </c>
      <c r="B231" s="7" t="s">
        <v>979</v>
      </c>
      <c r="C231" s="8">
        <v>382142.73</v>
      </c>
      <c r="D231" s="8">
        <v>382235.32</v>
      </c>
      <c r="E231" s="190">
        <f t="shared" si="6"/>
        <v>-92.590000000025611</v>
      </c>
    </row>
    <row r="232" spans="1:5" ht="12" customHeight="1" x14ac:dyDescent="0.2">
      <c r="A232" s="7" t="s">
        <v>980</v>
      </c>
      <c r="B232" s="7" t="s">
        <v>981</v>
      </c>
      <c r="C232" s="8">
        <v>280483.48</v>
      </c>
      <c r="D232" s="8">
        <v>271998.14</v>
      </c>
      <c r="E232" s="190">
        <f t="shared" si="6"/>
        <v>8485.3399999999674</v>
      </c>
    </row>
    <row r="233" spans="1:5" ht="12" customHeight="1" x14ac:dyDescent="0.2">
      <c r="A233" s="7" t="s">
        <v>982</v>
      </c>
      <c r="B233" s="7" t="s">
        <v>983</v>
      </c>
      <c r="C233" s="8">
        <v>124885.51</v>
      </c>
      <c r="D233" s="8">
        <v>110826.3</v>
      </c>
      <c r="E233" s="190">
        <f t="shared" si="6"/>
        <v>14059.209999999992</v>
      </c>
    </row>
    <row r="234" spans="1:5" ht="12" customHeight="1" x14ac:dyDescent="0.2">
      <c r="A234" s="7" t="s">
        <v>984</v>
      </c>
      <c r="B234" s="7" t="s">
        <v>985</v>
      </c>
      <c r="C234" s="8">
        <v>437981.1</v>
      </c>
      <c r="D234" s="8">
        <v>505808.87</v>
      </c>
      <c r="E234" s="190">
        <f t="shared" si="6"/>
        <v>-67827.770000000019</v>
      </c>
    </row>
    <row r="235" spans="1:5" ht="12" customHeight="1" x14ac:dyDescent="0.2">
      <c r="A235" s="7" t="s">
        <v>986</v>
      </c>
      <c r="B235" s="7" t="s">
        <v>987</v>
      </c>
      <c r="C235" s="8">
        <v>262895.56</v>
      </c>
      <c r="D235" s="8">
        <v>274106.51</v>
      </c>
      <c r="E235" s="190">
        <f t="shared" si="6"/>
        <v>-11210.950000000012</v>
      </c>
    </row>
    <row r="236" spans="1:5" ht="12" customHeight="1" x14ac:dyDescent="0.2">
      <c r="A236" s="7" t="s">
        <v>988</v>
      </c>
      <c r="B236" s="7" t="s">
        <v>989</v>
      </c>
      <c r="C236" s="10">
        <v>338147.49</v>
      </c>
      <c r="D236" s="10">
        <v>338614.12</v>
      </c>
      <c r="E236" s="190">
        <f t="shared" si="6"/>
        <v>-466.63000000000466</v>
      </c>
    </row>
    <row r="237" spans="1:5" ht="12" customHeight="1" x14ac:dyDescent="0.2">
      <c r="A237" s="7" t="s">
        <v>260</v>
      </c>
      <c r="B237" s="7" t="s">
        <v>1044</v>
      </c>
      <c r="C237" s="50">
        <f>SUBTOTAL(9,C217:C236)</f>
        <v>10748517.260000002</v>
      </c>
      <c r="D237" s="50">
        <f>SUBTOTAL(9,D217:D236)</f>
        <v>10942611.08</v>
      </c>
      <c r="E237" s="50">
        <f>SUBTOTAL(9,E217:E236)</f>
        <v>-194093.81999999992</v>
      </c>
    </row>
    <row r="238" spans="1:5" ht="12" customHeight="1" x14ac:dyDescent="0.2">
      <c r="A238" s="7"/>
      <c r="B238" s="7"/>
      <c r="C238" s="8"/>
      <c r="D238" s="8"/>
      <c r="E238" s="9"/>
    </row>
    <row r="239" spans="1:5" ht="12" customHeight="1" x14ac:dyDescent="0.2">
      <c r="A239" s="7" t="s">
        <v>1047</v>
      </c>
      <c r="B239" s="7" t="s">
        <v>992</v>
      </c>
      <c r="C239" s="8"/>
      <c r="D239" s="8"/>
      <c r="E239" s="9"/>
    </row>
    <row r="240" spans="1:5" ht="12" customHeight="1" x14ac:dyDescent="0.2">
      <c r="A240" s="7" t="s">
        <v>993</v>
      </c>
      <c r="B240" s="7" t="s">
        <v>994</v>
      </c>
      <c r="C240" s="8">
        <v>2625100.23</v>
      </c>
      <c r="D240" s="8">
        <v>787298.69</v>
      </c>
      <c r="E240" s="190">
        <f t="shared" ref="E240:E247" si="7">+C240-D240</f>
        <v>1837801.54</v>
      </c>
    </row>
    <row r="241" spans="1:5" ht="12" customHeight="1" x14ac:dyDescent="0.2">
      <c r="A241" s="7" t="s">
        <v>995</v>
      </c>
      <c r="B241" s="7" t="s">
        <v>996</v>
      </c>
      <c r="C241" s="8">
        <v>0</v>
      </c>
      <c r="D241" s="8">
        <v>236151.5</v>
      </c>
      <c r="E241" s="190">
        <f t="shared" si="7"/>
        <v>-236151.5</v>
      </c>
    </row>
    <row r="242" spans="1:5" ht="12" customHeight="1" x14ac:dyDescent="0.2">
      <c r="A242" s="7" t="s">
        <v>997</v>
      </c>
      <c r="B242" s="7" t="s">
        <v>998</v>
      </c>
      <c r="C242" s="8">
        <v>843.84</v>
      </c>
      <c r="D242" s="8">
        <v>0</v>
      </c>
      <c r="E242" s="190">
        <f t="shared" si="7"/>
        <v>843.84</v>
      </c>
    </row>
    <row r="243" spans="1:5" ht="12" customHeight="1" x14ac:dyDescent="0.2">
      <c r="A243" s="7" t="s">
        <v>999</v>
      </c>
      <c r="B243" s="7" t="s">
        <v>1000</v>
      </c>
      <c r="C243" s="8">
        <v>0</v>
      </c>
      <c r="D243" s="8">
        <v>20377.13</v>
      </c>
      <c r="E243" s="190">
        <f t="shared" si="7"/>
        <v>-20377.13</v>
      </c>
    </row>
    <row r="244" spans="1:5" ht="12" customHeight="1" x14ac:dyDescent="0.2">
      <c r="A244" s="7" t="s">
        <v>1001</v>
      </c>
      <c r="B244" s="7" t="s">
        <v>1002</v>
      </c>
      <c r="C244" s="8">
        <v>0</v>
      </c>
      <c r="D244" s="8">
        <v>133252.73000000001</v>
      </c>
      <c r="E244" s="190">
        <f t="shared" si="7"/>
        <v>-133252.73000000001</v>
      </c>
    </row>
    <row r="245" spans="1:5" ht="12" customHeight="1" x14ac:dyDescent="0.2">
      <c r="A245" s="7" t="s">
        <v>1003</v>
      </c>
      <c r="B245" s="7" t="s">
        <v>1004</v>
      </c>
      <c r="C245" s="8">
        <v>3298849.83</v>
      </c>
      <c r="D245" s="8">
        <v>0</v>
      </c>
      <c r="E245" s="190">
        <f t="shared" si="7"/>
        <v>3298849.83</v>
      </c>
    </row>
    <row r="246" spans="1:5" ht="12" customHeight="1" x14ac:dyDescent="0.2">
      <c r="A246" s="7" t="s">
        <v>1005</v>
      </c>
      <c r="B246" s="7" t="s">
        <v>1006</v>
      </c>
      <c r="C246" s="8">
        <v>517933.2</v>
      </c>
      <c r="D246" s="8">
        <v>0</v>
      </c>
      <c r="E246" s="190">
        <f t="shared" si="7"/>
        <v>517933.2</v>
      </c>
    </row>
    <row r="247" spans="1:5" ht="12" customHeight="1" x14ac:dyDescent="0.2">
      <c r="A247" s="7" t="s">
        <v>1007</v>
      </c>
      <c r="B247" s="7" t="s">
        <v>1008</v>
      </c>
      <c r="C247" s="10">
        <v>607898.57999999996</v>
      </c>
      <c r="D247" s="10">
        <v>0</v>
      </c>
      <c r="E247" s="190">
        <f t="shared" si="7"/>
        <v>607898.57999999996</v>
      </c>
    </row>
    <row r="248" spans="1:5" ht="12" customHeight="1" x14ac:dyDescent="0.2">
      <c r="A248" s="7" t="s">
        <v>1054</v>
      </c>
      <c r="B248" s="7" t="s">
        <v>992</v>
      </c>
      <c r="C248" s="50">
        <f>SUBTOTAL(9,C240:C247)</f>
        <v>7050625.6800000006</v>
      </c>
      <c r="D248" s="50">
        <f>SUBTOTAL(9,D240:D247)</f>
        <v>1177080.05</v>
      </c>
      <c r="E248" s="50">
        <f>SUBTOTAL(9,E240:E247)</f>
        <v>5873545.6300000008</v>
      </c>
    </row>
    <row r="249" spans="1:5" ht="12" customHeight="1" x14ac:dyDescent="0.2">
      <c r="A249" s="7"/>
      <c r="B249" s="7"/>
      <c r="C249" s="8"/>
      <c r="D249" s="8"/>
      <c r="E249" s="8"/>
    </row>
    <row r="250" spans="1:5" ht="12" customHeight="1" x14ac:dyDescent="0.2">
      <c r="A250" s="7"/>
      <c r="B250" s="7"/>
      <c r="C250" s="50">
        <f>SUBTOTAL(9,C4:C249)</f>
        <v>106761409.01000006</v>
      </c>
      <c r="D250" s="50">
        <f>SUBTOTAL(9,D4:D249)</f>
        <v>98437366.779999986</v>
      </c>
      <c r="E250" s="50">
        <f>SUBTOTAL(9,E4:E249)</f>
        <v>8324042.2300000014</v>
      </c>
    </row>
    <row r="251" spans="1:5" ht="12" customHeight="1" x14ac:dyDescent="0.35">
      <c r="A251" s="7" t="s">
        <v>510</v>
      </c>
      <c r="B251" s="7"/>
      <c r="C251" s="13">
        <v>-106761409.01000001</v>
      </c>
      <c r="D251" s="13">
        <v>-98437366.780000001</v>
      </c>
      <c r="E251" s="14"/>
    </row>
    <row r="252" spans="1:5" ht="12" customHeight="1" x14ac:dyDescent="0.2">
      <c r="C252" s="5">
        <f>SUM(C250:C251)</f>
        <v>0</v>
      </c>
      <c r="D252" s="5">
        <f>SUM(D250:D251)</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workbookViewId="0">
      <selection activeCell="D36" sqref="D36"/>
    </sheetView>
  </sheetViews>
  <sheetFormatPr defaultRowHeight="12" customHeight="1" x14ac:dyDescent="0.15"/>
  <cols>
    <col min="1" max="1" width="11.33203125" style="27" customWidth="1"/>
    <col min="2" max="2" width="31.33203125" style="27" customWidth="1"/>
    <col min="3" max="4" width="19.33203125" style="28" customWidth="1"/>
    <col min="5" max="5" width="19.33203125" style="22" customWidth="1"/>
    <col min="6" max="16384" width="9.33203125" style="22"/>
  </cols>
  <sheetData>
    <row r="1" spans="1:5" ht="12" customHeight="1" x14ac:dyDescent="0.35">
      <c r="A1" s="20" t="s">
        <v>0</v>
      </c>
      <c r="B1" s="20" t="s">
        <v>43</v>
      </c>
      <c r="C1" s="21" t="s">
        <v>84</v>
      </c>
      <c r="D1" s="21" t="s">
        <v>518</v>
      </c>
      <c r="E1" s="16"/>
    </row>
    <row r="3" spans="1:5" ht="12" customHeight="1" x14ac:dyDescent="0.15">
      <c r="A3" s="23" t="s">
        <v>549</v>
      </c>
      <c r="B3" s="23" t="s">
        <v>550</v>
      </c>
      <c r="C3" s="24"/>
      <c r="D3" s="24"/>
      <c r="E3" s="17"/>
    </row>
    <row r="4" spans="1:5" ht="12" customHeight="1" x14ac:dyDescent="0.15">
      <c r="A4" s="23" t="s">
        <v>551</v>
      </c>
      <c r="B4" s="23" t="s">
        <v>552</v>
      </c>
      <c r="C4" s="24">
        <v>703376.01</v>
      </c>
      <c r="D4" s="24">
        <v>727361.21</v>
      </c>
      <c r="E4" s="17"/>
    </row>
    <row r="5" spans="1:5" ht="12" customHeight="1" x14ac:dyDescent="0.15">
      <c r="A5" s="23" t="s">
        <v>553</v>
      </c>
      <c r="B5" s="23" t="s">
        <v>554</v>
      </c>
      <c r="C5" s="24">
        <v>152984.93</v>
      </c>
      <c r="D5" s="24">
        <v>164999.92000000001</v>
      </c>
      <c r="E5" s="17"/>
    </row>
    <row r="6" spans="1:5" ht="12" customHeight="1" x14ac:dyDescent="0.15">
      <c r="A6" s="23" t="s">
        <v>555</v>
      </c>
      <c r="B6" s="23" t="s">
        <v>556</v>
      </c>
      <c r="C6" s="24">
        <v>0</v>
      </c>
      <c r="D6" s="24">
        <v>0</v>
      </c>
      <c r="E6" s="17"/>
    </row>
    <row r="7" spans="1:5" ht="12" customHeight="1" x14ac:dyDescent="0.15">
      <c r="A7" s="23" t="s">
        <v>557</v>
      </c>
      <c r="B7" s="23" t="s">
        <v>558</v>
      </c>
      <c r="C7" s="24">
        <v>97955.6</v>
      </c>
      <c r="D7" s="24">
        <v>96803.8</v>
      </c>
      <c r="E7" s="17"/>
    </row>
    <row r="8" spans="1:5" ht="12" customHeight="1" x14ac:dyDescent="0.15">
      <c r="A8" s="23" t="s">
        <v>559</v>
      </c>
      <c r="B8" s="23" t="s">
        <v>560</v>
      </c>
      <c r="C8" s="24">
        <v>12414.19</v>
      </c>
      <c r="D8" s="24">
        <v>0</v>
      </c>
      <c r="E8" s="17"/>
    </row>
    <row r="9" spans="1:5" ht="12" customHeight="1" x14ac:dyDescent="0.15">
      <c r="A9" s="23" t="s">
        <v>561</v>
      </c>
      <c r="B9" s="23" t="s">
        <v>562</v>
      </c>
      <c r="C9" s="24">
        <v>1798636.04</v>
      </c>
      <c r="D9" s="24">
        <v>1799557.18</v>
      </c>
      <c r="E9" s="17"/>
    </row>
    <row r="10" spans="1:5" ht="12" customHeight="1" x14ac:dyDescent="0.15">
      <c r="A10" s="23" t="s">
        <v>563</v>
      </c>
      <c r="B10" s="23" t="s">
        <v>564</v>
      </c>
      <c r="C10" s="24">
        <v>18</v>
      </c>
      <c r="D10" s="24">
        <v>6424.98</v>
      </c>
      <c r="E10" s="17"/>
    </row>
    <row r="11" spans="1:5" ht="12" customHeight="1" x14ac:dyDescent="0.15">
      <c r="A11" s="23" t="s">
        <v>565</v>
      </c>
      <c r="B11" s="23" t="s">
        <v>566</v>
      </c>
      <c r="C11" s="24">
        <v>4052811.7</v>
      </c>
      <c r="D11" s="24">
        <v>3980886.66</v>
      </c>
      <c r="E11" s="17"/>
    </row>
    <row r="12" spans="1:5" ht="12" customHeight="1" x14ac:dyDescent="0.15">
      <c r="A12" s="23" t="s">
        <v>567</v>
      </c>
      <c r="B12" s="23" t="s">
        <v>568</v>
      </c>
      <c r="C12" s="24">
        <v>3472058.71</v>
      </c>
      <c r="D12" s="24">
        <v>3443316.84</v>
      </c>
      <c r="E12" s="17"/>
    </row>
    <row r="13" spans="1:5" ht="12" customHeight="1" x14ac:dyDescent="0.15">
      <c r="A13" s="23" t="s">
        <v>569</v>
      </c>
      <c r="B13" s="23" t="s">
        <v>570</v>
      </c>
      <c r="C13" s="24">
        <v>273051.34999999998</v>
      </c>
      <c r="D13" s="24">
        <v>228511.88</v>
      </c>
      <c r="E13" s="17"/>
    </row>
    <row r="14" spans="1:5" ht="12" customHeight="1" x14ac:dyDescent="0.15">
      <c r="A14" s="23" t="s">
        <v>571</v>
      </c>
      <c r="B14" s="23" t="s">
        <v>572</v>
      </c>
      <c r="C14" s="24">
        <v>917928.24</v>
      </c>
      <c r="D14" s="24">
        <v>911135.29</v>
      </c>
      <c r="E14" s="17"/>
    </row>
    <row r="15" spans="1:5" ht="12" customHeight="1" x14ac:dyDescent="0.15">
      <c r="A15" s="23" t="s">
        <v>573</v>
      </c>
      <c r="B15" s="23" t="s">
        <v>574</v>
      </c>
      <c r="C15" s="24">
        <v>653066.85</v>
      </c>
      <c r="D15" s="24">
        <v>612441.02</v>
      </c>
      <c r="E15" s="17"/>
    </row>
    <row r="16" spans="1:5" ht="12" customHeight="1" x14ac:dyDescent="0.15">
      <c r="A16" s="23" t="s">
        <v>575</v>
      </c>
      <c r="B16" s="23" t="s">
        <v>576</v>
      </c>
      <c r="C16" s="24">
        <v>116461.93</v>
      </c>
      <c r="D16" s="24">
        <v>134315.41</v>
      </c>
      <c r="E16" s="17"/>
    </row>
    <row r="17" spans="1:5" ht="12" customHeight="1" x14ac:dyDescent="0.15">
      <c r="A17" s="23" t="s">
        <v>577</v>
      </c>
      <c r="B17" s="23" t="s">
        <v>578</v>
      </c>
      <c r="C17" s="24">
        <v>0</v>
      </c>
      <c r="D17" s="24">
        <v>89458.11</v>
      </c>
      <c r="E17" s="17"/>
    </row>
    <row r="18" spans="1:5" ht="12" customHeight="1" x14ac:dyDescent="0.15">
      <c r="A18" s="23" t="s">
        <v>579</v>
      </c>
      <c r="B18" s="23" t="s">
        <v>580</v>
      </c>
      <c r="C18" s="24">
        <v>694747.45</v>
      </c>
      <c r="D18" s="24">
        <v>370418.88</v>
      </c>
      <c r="E18" s="17"/>
    </row>
    <row r="19" spans="1:5" ht="12" customHeight="1" x14ac:dyDescent="0.15">
      <c r="A19" s="23" t="s">
        <v>581</v>
      </c>
      <c r="B19" s="23" t="s">
        <v>582</v>
      </c>
      <c r="C19" s="24">
        <v>24856.5</v>
      </c>
      <c r="D19" s="24">
        <v>26126.36</v>
      </c>
      <c r="E19" s="17"/>
    </row>
    <row r="20" spans="1:5" ht="12" customHeight="1" x14ac:dyDescent="0.15">
      <c r="A20" s="23" t="s">
        <v>583</v>
      </c>
      <c r="B20" s="23" t="s">
        <v>584</v>
      </c>
      <c r="C20" s="24">
        <v>0</v>
      </c>
      <c r="D20" s="24">
        <v>5626.51</v>
      </c>
      <c r="E20" s="17"/>
    </row>
    <row r="21" spans="1:5" ht="12" customHeight="1" x14ac:dyDescent="0.15">
      <c r="A21" s="23" t="s">
        <v>585</v>
      </c>
      <c r="B21" s="23" t="s">
        <v>586</v>
      </c>
      <c r="C21" s="24">
        <v>71643.929999999993</v>
      </c>
      <c r="D21" s="24">
        <v>0</v>
      </c>
      <c r="E21" s="17"/>
    </row>
    <row r="22" spans="1:5" ht="12" customHeight="1" x14ac:dyDescent="0.15">
      <c r="A22" s="23" t="s">
        <v>587</v>
      </c>
      <c r="B22" s="23" t="s">
        <v>588</v>
      </c>
      <c r="C22" s="24">
        <v>248020.03</v>
      </c>
      <c r="D22" s="24">
        <v>15632.5</v>
      </c>
      <c r="E22" s="17"/>
    </row>
    <row r="23" spans="1:5" ht="12" customHeight="1" x14ac:dyDescent="0.15">
      <c r="A23" s="23" t="s">
        <v>589</v>
      </c>
      <c r="B23" s="23" t="s">
        <v>590</v>
      </c>
      <c r="C23" s="24">
        <v>36322.39</v>
      </c>
      <c r="D23" s="24">
        <v>0</v>
      </c>
      <c r="E23" s="17"/>
    </row>
    <row r="24" spans="1:5" ht="12" customHeight="1" x14ac:dyDescent="0.15">
      <c r="A24" s="23" t="s">
        <v>591</v>
      </c>
      <c r="B24" s="23" t="s">
        <v>592</v>
      </c>
      <c r="C24" s="24">
        <v>13532.56</v>
      </c>
      <c r="D24" s="24">
        <v>0</v>
      </c>
      <c r="E24" s="17"/>
    </row>
    <row r="25" spans="1:5" ht="12" customHeight="1" x14ac:dyDescent="0.15">
      <c r="A25" s="23" t="s">
        <v>593</v>
      </c>
      <c r="B25" s="23" t="s">
        <v>594</v>
      </c>
      <c r="C25" s="24">
        <v>562701.59</v>
      </c>
      <c r="D25" s="24">
        <v>609395.71</v>
      </c>
      <c r="E25" s="17"/>
    </row>
    <row r="26" spans="1:5" ht="12" customHeight="1" x14ac:dyDescent="0.15">
      <c r="A26" s="23" t="s">
        <v>595</v>
      </c>
      <c r="B26" s="23" t="s">
        <v>596</v>
      </c>
      <c r="C26" s="24">
        <v>15169.05</v>
      </c>
      <c r="D26" s="24">
        <v>18974.11</v>
      </c>
      <c r="E26" s="17"/>
    </row>
    <row r="27" spans="1:5" ht="12" customHeight="1" x14ac:dyDescent="0.15">
      <c r="A27" s="23" t="s">
        <v>597</v>
      </c>
      <c r="B27" s="23" t="s">
        <v>598</v>
      </c>
      <c r="C27" s="24">
        <v>446750.89</v>
      </c>
      <c r="D27" s="24">
        <v>433528.44</v>
      </c>
      <c r="E27" s="17"/>
    </row>
    <row r="28" spans="1:5" ht="12" customHeight="1" x14ac:dyDescent="0.15">
      <c r="A28" s="23" t="s">
        <v>599</v>
      </c>
      <c r="B28" s="23" t="s">
        <v>600</v>
      </c>
      <c r="C28" s="24">
        <v>157302.97</v>
      </c>
      <c r="D28" s="24">
        <v>0</v>
      </c>
      <c r="E28" s="17"/>
    </row>
    <row r="29" spans="1:5" ht="12" customHeight="1" x14ac:dyDescent="0.15">
      <c r="A29" s="23" t="s">
        <v>601</v>
      </c>
      <c r="B29" s="23" t="s">
        <v>602</v>
      </c>
      <c r="C29" s="24">
        <v>443532.9</v>
      </c>
      <c r="D29" s="24">
        <v>465878.16</v>
      </c>
      <c r="E29" s="17"/>
    </row>
    <row r="30" spans="1:5" ht="12" customHeight="1" x14ac:dyDescent="0.15">
      <c r="A30" s="23" t="s">
        <v>603</v>
      </c>
      <c r="B30" s="23" t="s">
        <v>604</v>
      </c>
      <c r="C30" s="24">
        <v>98591.69</v>
      </c>
      <c r="D30" s="24">
        <v>51093.05</v>
      </c>
      <c r="E30" s="17"/>
    </row>
    <row r="31" spans="1:5" ht="12" customHeight="1" x14ac:dyDescent="0.15">
      <c r="A31" s="23" t="s">
        <v>605</v>
      </c>
      <c r="B31" s="23" t="s">
        <v>606</v>
      </c>
      <c r="C31" s="24">
        <v>126144.9</v>
      </c>
      <c r="D31" s="24">
        <v>65943.570000000007</v>
      </c>
      <c r="E31" s="17"/>
    </row>
    <row r="32" spans="1:5" ht="12" customHeight="1" x14ac:dyDescent="0.15">
      <c r="A32" s="23" t="s">
        <v>607</v>
      </c>
      <c r="B32" s="23" t="s">
        <v>608</v>
      </c>
      <c r="C32" s="24">
        <v>736535.87</v>
      </c>
      <c r="D32" s="24">
        <v>257853.36</v>
      </c>
      <c r="E32" s="17"/>
    </row>
    <row r="33" spans="1:5" ht="12" customHeight="1" x14ac:dyDescent="0.15">
      <c r="A33" s="23" t="s">
        <v>609</v>
      </c>
      <c r="B33" s="23" t="s">
        <v>610</v>
      </c>
      <c r="C33" s="24">
        <v>323506.05</v>
      </c>
      <c r="D33" s="24">
        <v>170429.01</v>
      </c>
      <c r="E33" s="17"/>
    </row>
    <row r="34" spans="1:5" ht="12" customHeight="1" x14ac:dyDescent="0.15">
      <c r="A34" s="23" t="s">
        <v>611</v>
      </c>
      <c r="B34" s="23" t="s">
        <v>612</v>
      </c>
      <c r="C34" s="24">
        <v>3420044.97</v>
      </c>
      <c r="D34" s="24">
        <v>3481144.23</v>
      </c>
      <c r="E34" s="17"/>
    </row>
    <row r="35" spans="1:5" ht="12" customHeight="1" x14ac:dyDescent="0.15">
      <c r="A35" s="23" t="s">
        <v>613</v>
      </c>
      <c r="B35" s="23" t="s">
        <v>614</v>
      </c>
      <c r="C35" s="25">
        <v>399192.71</v>
      </c>
      <c r="D35" s="25">
        <v>536080.36</v>
      </c>
      <c r="E35" s="18"/>
    </row>
    <row r="36" spans="1:5" ht="12" customHeight="1" x14ac:dyDescent="0.15">
      <c r="A36" s="23"/>
      <c r="B36" s="23"/>
      <c r="C36" s="24"/>
      <c r="D36" s="24"/>
      <c r="E36" s="17"/>
    </row>
    <row r="37" spans="1:5" ht="12" customHeight="1" x14ac:dyDescent="0.15">
      <c r="A37" s="23" t="s">
        <v>615</v>
      </c>
      <c r="B37" s="23" t="s">
        <v>550</v>
      </c>
      <c r="C37" s="24">
        <v>-20069360</v>
      </c>
      <c r="D37" s="24">
        <v>-18703336.550000001</v>
      </c>
      <c r="E37" s="17"/>
    </row>
    <row r="38" spans="1:5" ht="12" customHeight="1" x14ac:dyDescent="0.15">
      <c r="A38" s="23"/>
      <c r="B38" s="23"/>
      <c r="C38" s="24"/>
      <c r="D38" s="24"/>
      <c r="E38" s="17"/>
    </row>
    <row r="39" spans="1:5" ht="12" customHeight="1" x14ac:dyDescent="0.15">
      <c r="A39" s="23" t="s">
        <v>616</v>
      </c>
      <c r="B39" s="23" t="s">
        <v>617</v>
      </c>
      <c r="C39" s="24"/>
      <c r="D39" s="24"/>
      <c r="E39" s="17"/>
    </row>
    <row r="40" spans="1:5" ht="12" customHeight="1" x14ac:dyDescent="0.15">
      <c r="A40" s="23" t="s">
        <v>618</v>
      </c>
      <c r="B40" s="23" t="s">
        <v>619</v>
      </c>
      <c r="C40" s="24">
        <v>66043.16</v>
      </c>
      <c r="D40" s="24">
        <v>99019.46</v>
      </c>
      <c r="E40" s="17"/>
    </row>
    <row r="41" spans="1:5" ht="12" customHeight="1" x14ac:dyDescent="0.15">
      <c r="A41" s="23" t="s">
        <v>620</v>
      </c>
      <c r="B41" s="23" t="s">
        <v>621</v>
      </c>
      <c r="C41" s="24">
        <v>188233.39</v>
      </c>
      <c r="D41" s="24">
        <v>221561.7</v>
      </c>
      <c r="E41" s="17"/>
    </row>
    <row r="42" spans="1:5" ht="12" customHeight="1" x14ac:dyDescent="0.15">
      <c r="A42" s="23" t="s">
        <v>622</v>
      </c>
      <c r="B42" s="23" t="s">
        <v>623</v>
      </c>
      <c r="C42" s="24">
        <v>314400.3</v>
      </c>
      <c r="D42" s="24">
        <v>284214.73</v>
      </c>
      <c r="E42" s="17"/>
    </row>
    <row r="43" spans="1:5" ht="12" customHeight="1" x14ac:dyDescent="0.15">
      <c r="A43" s="23" t="s">
        <v>624</v>
      </c>
      <c r="B43" s="23" t="s">
        <v>625</v>
      </c>
      <c r="C43" s="24">
        <v>3286664.69</v>
      </c>
      <c r="D43" s="24">
        <v>3179951.88</v>
      </c>
      <c r="E43" s="17"/>
    </row>
    <row r="44" spans="1:5" ht="12" customHeight="1" x14ac:dyDescent="0.15">
      <c r="A44" s="23" t="s">
        <v>626</v>
      </c>
      <c r="B44" s="23" t="s">
        <v>627</v>
      </c>
      <c r="C44" s="24">
        <v>498632.8</v>
      </c>
      <c r="D44" s="24">
        <v>534097.76</v>
      </c>
      <c r="E44" s="17"/>
    </row>
    <row r="45" spans="1:5" ht="12" customHeight="1" x14ac:dyDescent="0.15">
      <c r="A45" s="23" t="s">
        <v>628</v>
      </c>
      <c r="B45" s="23" t="s">
        <v>629</v>
      </c>
      <c r="C45" s="24">
        <v>0</v>
      </c>
      <c r="D45" s="24">
        <v>31393.15</v>
      </c>
      <c r="E45" s="17"/>
    </row>
    <row r="46" spans="1:5" ht="12" customHeight="1" x14ac:dyDescent="0.15">
      <c r="A46" s="23" t="s">
        <v>630</v>
      </c>
      <c r="B46" s="23" t="s">
        <v>631</v>
      </c>
      <c r="C46" s="24">
        <v>226372.62</v>
      </c>
      <c r="D46" s="24">
        <v>23502.19</v>
      </c>
      <c r="E46" s="17"/>
    </row>
    <row r="47" spans="1:5" ht="12" customHeight="1" x14ac:dyDescent="0.15">
      <c r="A47" s="23" t="s">
        <v>632</v>
      </c>
      <c r="B47" s="23" t="s">
        <v>633</v>
      </c>
      <c r="C47" s="24">
        <v>668070.07999999996</v>
      </c>
      <c r="D47" s="24">
        <v>651054.21</v>
      </c>
      <c r="E47" s="17"/>
    </row>
    <row r="48" spans="1:5" ht="12" customHeight="1" x14ac:dyDescent="0.15">
      <c r="A48" s="23" t="s">
        <v>634</v>
      </c>
      <c r="B48" s="23" t="s">
        <v>635</v>
      </c>
      <c r="C48" s="24">
        <v>83897.44</v>
      </c>
      <c r="D48" s="24">
        <v>109901.87</v>
      </c>
      <c r="E48" s="17"/>
    </row>
    <row r="49" spans="1:5" ht="12" customHeight="1" x14ac:dyDescent="0.15">
      <c r="A49" s="23" t="s">
        <v>636</v>
      </c>
      <c r="B49" s="23" t="s">
        <v>637</v>
      </c>
      <c r="C49" s="24">
        <v>264426.94</v>
      </c>
      <c r="D49" s="24">
        <v>292028.09000000003</v>
      </c>
      <c r="E49" s="17"/>
    </row>
    <row r="50" spans="1:5" ht="12" customHeight="1" x14ac:dyDescent="0.15">
      <c r="A50" s="23" t="s">
        <v>638</v>
      </c>
      <c r="B50" s="23" t="s">
        <v>639</v>
      </c>
      <c r="C50" s="24">
        <v>71454.09</v>
      </c>
      <c r="D50" s="24">
        <v>78652.289999999994</v>
      </c>
      <c r="E50" s="17"/>
    </row>
    <row r="51" spans="1:5" ht="12" customHeight="1" x14ac:dyDescent="0.15">
      <c r="A51" s="23" t="s">
        <v>640</v>
      </c>
      <c r="B51" s="23" t="s">
        <v>641</v>
      </c>
      <c r="C51" s="24">
        <v>120122.24000000001</v>
      </c>
      <c r="D51" s="24">
        <v>127461.72</v>
      </c>
      <c r="E51" s="17"/>
    </row>
    <row r="52" spans="1:5" ht="12" customHeight="1" x14ac:dyDescent="0.15">
      <c r="A52" s="23" t="s">
        <v>642</v>
      </c>
      <c r="B52" s="23" t="s">
        <v>643</v>
      </c>
      <c r="C52" s="24">
        <v>9776.2999999999993</v>
      </c>
      <c r="D52" s="24">
        <v>10618.69</v>
      </c>
    </row>
    <row r="53" spans="1:5" ht="12" customHeight="1" x14ac:dyDescent="0.15">
      <c r="A53" s="23" t="s">
        <v>644</v>
      </c>
      <c r="B53" s="23" t="s">
        <v>645</v>
      </c>
      <c r="C53" s="24">
        <v>43293.47</v>
      </c>
      <c r="D53" s="24">
        <v>55684.160000000003</v>
      </c>
      <c r="E53" s="17"/>
    </row>
    <row r="54" spans="1:5" ht="12" customHeight="1" x14ac:dyDescent="0.15">
      <c r="A54" s="23" t="s">
        <v>646</v>
      </c>
      <c r="B54" s="23" t="s">
        <v>647</v>
      </c>
      <c r="C54" s="24">
        <v>26899.040000000001</v>
      </c>
      <c r="D54" s="24">
        <v>29750.01</v>
      </c>
      <c r="E54" s="17"/>
    </row>
    <row r="55" spans="1:5" ht="12" customHeight="1" x14ac:dyDescent="0.15">
      <c r="A55" s="23" t="s">
        <v>648</v>
      </c>
      <c r="B55" s="23" t="s">
        <v>649</v>
      </c>
      <c r="C55" s="24">
        <v>80914.61</v>
      </c>
      <c r="D55" s="24">
        <v>76943.320000000007</v>
      </c>
      <c r="E55" s="17"/>
    </row>
    <row r="56" spans="1:5" ht="12" customHeight="1" x14ac:dyDescent="0.15">
      <c r="A56" s="23" t="s">
        <v>650</v>
      </c>
      <c r="B56" s="23" t="s">
        <v>651</v>
      </c>
      <c r="C56" s="25">
        <v>1157158.3899999999</v>
      </c>
      <c r="D56" s="25">
        <v>1134297.83</v>
      </c>
      <c r="E56" s="18"/>
    </row>
    <row r="57" spans="1:5" ht="12" customHeight="1" x14ac:dyDescent="0.15">
      <c r="A57" s="23"/>
      <c r="B57" s="23"/>
      <c r="C57" s="24"/>
      <c r="D57" s="24"/>
      <c r="E57" s="17"/>
    </row>
    <row r="58" spans="1:5" ht="12" customHeight="1" x14ac:dyDescent="0.15">
      <c r="A58" s="23" t="s">
        <v>652</v>
      </c>
      <c r="B58" s="23" t="s">
        <v>617</v>
      </c>
      <c r="C58" s="24">
        <v>-7106359.5599999996</v>
      </c>
      <c r="D58" s="24">
        <v>-6940133.0599999996</v>
      </c>
      <c r="E58" s="17"/>
    </row>
    <row r="59" spans="1:5" ht="12" customHeight="1" x14ac:dyDescent="0.15">
      <c r="A59" s="23"/>
      <c r="B59" s="23"/>
      <c r="C59" s="24"/>
      <c r="D59" s="24"/>
      <c r="E59" s="17"/>
    </row>
    <row r="60" spans="1:5" ht="12" customHeight="1" x14ac:dyDescent="0.15">
      <c r="A60" s="23" t="s">
        <v>653</v>
      </c>
      <c r="B60" s="23" t="s">
        <v>654</v>
      </c>
      <c r="C60" s="24"/>
      <c r="D60" s="24"/>
      <c r="E60" s="17"/>
    </row>
    <row r="61" spans="1:5" ht="12" customHeight="1" x14ac:dyDescent="0.15">
      <c r="A61" s="23" t="s">
        <v>655</v>
      </c>
      <c r="B61" s="23" t="s">
        <v>656</v>
      </c>
      <c r="C61" s="24">
        <v>143153.82999999999</v>
      </c>
      <c r="D61" s="24">
        <v>216727.74</v>
      </c>
      <c r="E61" s="17"/>
    </row>
    <row r="62" spans="1:5" ht="12" customHeight="1" x14ac:dyDescent="0.15">
      <c r="A62" s="23" t="s">
        <v>657</v>
      </c>
      <c r="B62" s="23" t="s">
        <v>658</v>
      </c>
      <c r="C62" s="24">
        <v>501040.76</v>
      </c>
      <c r="D62" s="24">
        <v>402006.2</v>
      </c>
      <c r="E62" s="17"/>
    </row>
    <row r="63" spans="1:5" ht="12" customHeight="1" x14ac:dyDescent="0.15">
      <c r="A63" s="23" t="s">
        <v>659</v>
      </c>
      <c r="B63" s="23" t="s">
        <v>660</v>
      </c>
      <c r="C63" s="24">
        <v>160460.84</v>
      </c>
      <c r="D63" s="24">
        <v>156606.57999999999</v>
      </c>
      <c r="E63" s="17"/>
    </row>
    <row r="64" spans="1:5" ht="12" customHeight="1" x14ac:dyDescent="0.15">
      <c r="A64" s="23" t="s">
        <v>661</v>
      </c>
      <c r="B64" s="23" t="s">
        <v>662</v>
      </c>
      <c r="C64" s="24">
        <v>182260.56</v>
      </c>
      <c r="D64" s="24">
        <v>131137.35999999999</v>
      </c>
      <c r="E64" s="17"/>
    </row>
    <row r="65" spans="1:5" ht="12" customHeight="1" x14ac:dyDescent="0.15">
      <c r="A65" s="23" t="s">
        <v>663</v>
      </c>
      <c r="B65" s="23" t="s">
        <v>664</v>
      </c>
      <c r="C65" s="24">
        <v>212268.82</v>
      </c>
      <c r="D65" s="24">
        <v>154253.35</v>
      </c>
      <c r="E65" s="17"/>
    </row>
    <row r="66" spans="1:5" ht="12" customHeight="1" x14ac:dyDescent="0.15">
      <c r="A66" s="23" t="s">
        <v>665</v>
      </c>
      <c r="B66" s="23" t="s">
        <v>666</v>
      </c>
      <c r="C66" s="24">
        <v>142483.60999999999</v>
      </c>
      <c r="D66" s="24">
        <v>100022.43</v>
      </c>
      <c r="E66" s="17"/>
    </row>
    <row r="67" spans="1:5" ht="12" customHeight="1" x14ac:dyDescent="0.15">
      <c r="A67" s="23" t="s">
        <v>667</v>
      </c>
      <c r="B67" s="23" t="s">
        <v>668</v>
      </c>
      <c r="C67" s="24">
        <v>1406092.15</v>
      </c>
      <c r="D67" s="24">
        <v>1216877.17</v>
      </c>
      <c r="E67" s="17"/>
    </row>
    <row r="68" spans="1:5" ht="12" customHeight="1" x14ac:dyDescent="0.15">
      <c r="A68" s="23" t="s">
        <v>669</v>
      </c>
      <c r="B68" s="23" t="s">
        <v>670</v>
      </c>
      <c r="C68" s="24">
        <v>4100.54</v>
      </c>
      <c r="D68" s="24">
        <v>7780.58</v>
      </c>
      <c r="E68" s="17"/>
    </row>
    <row r="69" spans="1:5" ht="12" customHeight="1" x14ac:dyDescent="0.15">
      <c r="A69" s="23" t="s">
        <v>671</v>
      </c>
      <c r="B69" s="23" t="s">
        <v>672</v>
      </c>
      <c r="C69" s="24">
        <v>20917.580000000002</v>
      </c>
      <c r="D69" s="24">
        <v>0</v>
      </c>
      <c r="E69" s="17"/>
    </row>
    <row r="70" spans="1:5" ht="12" customHeight="1" x14ac:dyDescent="0.15">
      <c r="A70" s="23" t="s">
        <v>673</v>
      </c>
      <c r="B70" s="23" t="s">
        <v>674</v>
      </c>
      <c r="C70" s="24">
        <v>668.14</v>
      </c>
      <c r="D70" s="24">
        <v>0</v>
      </c>
      <c r="E70" s="17"/>
    </row>
    <row r="71" spans="1:5" ht="12" customHeight="1" x14ac:dyDescent="0.15">
      <c r="A71" s="23" t="s">
        <v>675</v>
      </c>
      <c r="B71" s="23" t="s">
        <v>676</v>
      </c>
      <c r="C71" s="24">
        <v>360079.31</v>
      </c>
      <c r="D71" s="24">
        <v>428307.6</v>
      </c>
      <c r="E71" s="17"/>
    </row>
    <row r="72" spans="1:5" ht="12" customHeight="1" x14ac:dyDescent="0.15">
      <c r="A72" s="23" t="s">
        <v>677</v>
      </c>
      <c r="B72" s="23" t="s">
        <v>678</v>
      </c>
      <c r="C72" s="24">
        <v>159680.59</v>
      </c>
      <c r="D72" s="24">
        <v>280196.17</v>
      </c>
      <c r="E72" s="17"/>
    </row>
    <row r="73" spans="1:5" ht="12" customHeight="1" x14ac:dyDescent="0.15">
      <c r="A73" s="23" t="s">
        <v>679</v>
      </c>
      <c r="B73" s="23" t="s">
        <v>680</v>
      </c>
      <c r="C73" s="24">
        <v>284146.46000000002</v>
      </c>
      <c r="D73" s="24">
        <v>451497.12</v>
      </c>
      <c r="E73" s="17"/>
    </row>
    <row r="74" spans="1:5" ht="12" customHeight="1" x14ac:dyDescent="0.15">
      <c r="A74" s="23" t="s">
        <v>681</v>
      </c>
      <c r="B74" s="23" t="s">
        <v>682</v>
      </c>
      <c r="C74" s="24">
        <v>163538.76</v>
      </c>
      <c r="D74" s="24">
        <v>87729.56</v>
      </c>
      <c r="E74" s="17"/>
    </row>
    <row r="75" spans="1:5" ht="12" customHeight="1" x14ac:dyDescent="0.15">
      <c r="A75" s="23" t="s">
        <v>683</v>
      </c>
      <c r="B75" s="23" t="s">
        <v>684</v>
      </c>
      <c r="C75" s="24">
        <v>1456.84</v>
      </c>
      <c r="D75" s="24">
        <v>6289.23</v>
      </c>
      <c r="E75" s="17"/>
    </row>
    <row r="76" spans="1:5" ht="12" customHeight="1" x14ac:dyDescent="0.15">
      <c r="A76" s="23" t="s">
        <v>685</v>
      </c>
      <c r="B76" s="23" t="s">
        <v>686</v>
      </c>
      <c r="C76" s="24">
        <v>478262.91</v>
      </c>
      <c r="D76" s="24">
        <v>311111.56</v>
      </c>
      <c r="E76" s="17"/>
    </row>
    <row r="77" spans="1:5" ht="12" customHeight="1" x14ac:dyDescent="0.15">
      <c r="A77" s="23" t="s">
        <v>687</v>
      </c>
      <c r="B77" s="23" t="s">
        <v>688</v>
      </c>
      <c r="C77" s="25">
        <v>1325785.6499999999</v>
      </c>
      <c r="D77" s="25">
        <v>1732729.95</v>
      </c>
      <c r="E77" s="18"/>
    </row>
    <row r="78" spans="1:5" ht="12" customHeight="1" x14ac:dyDescent="0.15">
      <c r="A78" s="23"/>
      <c r="B78" s="23"/>
      <c r="C78" s="24"/>
      <c r="D78" s="24"/>
      <c r="E78" s="17"/>
    </row>
    <row r="79" spans="1:5" ht="12" customHeight="1" x14ac:dyDescent="0.15">
      <c r="A79" s="23" t="s">
        <v>689</v>
      </c>
      <c r="B79" s="23" t="s">
        <v>654</v>
      </c>
      <c r="C79" s="24">
        <v>-5546397.3499999996</v>
      </c>
      <c r="D79" s="24">
        <v>-5683272.5999999996</v>
      </c>
      <c r="E79" s="17"/>
    </row>
    <row r="80" spans="1:5" ht="12" customHeight="1" x14ac:dyDescent="0.15">
      <c r="A80" s="23"/>
      <c r="B80" s="23"/>
      <c r="C80" s="24"/>
      <c r="D80" s="24"/>
      <c r="E80" s="17"/>
    </row>
    <row r="81" spans="1:5" ht="12" customHeight="1" x14ac:dyDescent="0.15">
      <c r="A81" s="23" t="s">
        <v>690</v>
      </c>
      <c r="B81" s="23" t="s">
        <v>691</v>
      </c>
      <c r="C81" s="24"/>
      <c r="D81" s="24"/>
      <c r="E81" s="17"/>
    </row>
    <row r="82" spans="1:5" ht="12" customHeight="1" x14ac:dyDescent="0.15">
      <c r="A82" s="23" t="s">
        <v>692</v>
      </c>
      <c r="B82" s="23" t="s">
        <v>693</v>
      </c>
      <c r="C82" s="24">
        <v>81.27</v>
      </c>
      <c r="D82" s="24">
        <v>0</v>
      </c>
      <c r="E82" s="17"/>
    </row>
    <row r="83" spans="1:5" ht="12" customHeight="1" x14ac:dyDescent="0.15">
      <c r="A83" s="23" t="s">
        <v>694</v>
      </c>
      <c r="B83" s="23" t="s">
        <v>695</v>
      </c>
      <c r="C83" s="24">
        <v>350628.76</v>
      </c>
      <c r="D83" s="24">
        <v>350252.93</v>
      </c>
      <c r="E83" s="17"/>
    </row>
    <row r="84" spans="1:5" ht="12" customHeight="1" x14ac:dyDescent="0.15">
      <c r="A84" s="23" t="s">
        <v>696</v>
      </c>
      <c r="B84" s="23" t="s">
        <v>697</v>
      </c>
      <c r="C84" s="24">
        <v>273717.36</v>
      </c>
      <c r="D84" s="24">
        <v>232262.34</v>
      </c>
      <c r="E84" s="17"/>
    </row>
    <row r="85" spans="1:5" ht="12" customHeight="1" x14ac:dyDescent="0.15">
      <c r="A85" s="23" t="s">
        <v>698</v>
      </c>
      <c r="B85" s="23" t="s">
        <v>699</v>
      </c>
      <c r="C85" s="24">
        <v>0</v>
      </c>
      <c r="D85" s="24">
        <v>0</v>
      </c>
      <c r="E85" s="17"/>
    </row>
    <row r="86" spans="1:5" ht="12" customHeight="1" x14ac:dyDescent="0.15">
      <c r="A86" s="23" t="s">
        <v>700</v>
      </c>
      <c r="B86" s="23" t="s">
        <v>701</v>
      </c>
      <c r="C86" s="24">
        <v>514091.21</v>
      </c>
      <c r="D86" s="24">
        <v>409319.07</v>
      </c>
      <c r="E86" s="17"/>
    </row>
    <row r="87" spans="1:5" ht="12" customHeight="1" x14ac:dyDescent="0.15">
      <c r="A87" s="23" t="s">
        <v>702</v>
      </c>
      <c r="B87" s="23" t="s">
        <v>703</v>
      </c>
      <c r="C87" s="24">
        <v>6928.64</v>
      </c>
      <c r="D87" s="24">
        <v>17498.28</v>
      </c>
      <c r="E87" s="17"/>
    </row>
    <row r="88" spans="1:5" ht="12" customHeight="1" x14ac:dyDescent="0.15">
      <c r="A88" s="23" t="s">
        <v>704</v>
      </c>
      <c r="B88" s="23" t="s">
        <v>705</v>
      </c>
      <c r="C88" s="24">
        <v>42671.23</v>
      </c>
      <c r="D88" s="24">
        <v>77447.13</v>
      </c>
      <c r="E88" s="17"/>
    </row>
    <row r="89" spans="1:5" ht="12" customHeight="1" x14ac:dyDescent="0.15">
      <c r="A89" s="23" t="s">
        <v>706</v>
      </c>
      <c r="B89" s="23" t="s">
        <v>707</v>
      </c>
      <c r="C89" s="24">
        <v>15238.9</v>
      </c>
      <c r="D89" s="24">
        <v>0</v>
      </c>
      <c r="E89" s="17"/>
    </row>
    <row r="90" spans="1:5" ht="12" customHeight="1" x14ac:dyDescent="0.15">
      <c r="A90" s="23" t="s">
        <v>708</v>
      </c>
      <c r="B90" s="23" t="s">
        <v>709</v>
      </c>
      <c r="C90" s="24">
        <v>1636250.38</v>
      </c>
      <c r="D90" s="24">
        <v>1998727.08</v>
      </c>
      <c r="E90" s="17"/>
    </row>
    <row r="91" spans="1:5" ht="12" customHeight="1" x14ac:dyDescent="0.15">
      <c r="A91" s="23" t="s">
        <v>710</v>
      </c>
      <c r="B91" s="23" t="s">
        <v>711</v>
      </c>
      <c r="C91" s="24">
        <v>1491143.71</v>
      </c>
      <c r="D91" s="24">
        <v>1413116.41</v>
      </c>
      <c r="E91" s="17"/>
    </row>
    <row r="92" spans="1:5" ht="12" customHeight="1" x14ac:dyDescent="0.15">
      <c r="A92" s="23" t="s">
        <v>712</v>
      </c>
      <c r="B92" s="23" t="s">
        <v>713</v>
      </c>
      <c r="C92" s="24">
        <v>164789.93</v>
      </c>
      <c r="D92" s="24">
        <v>175514.85</v>
      </c>
      <c r="E92" s="17"/>
    </row>
    <row r="93" spans="1:5" ht="12" customHeight="1" x14ac:dyDescent="0.15">
      <c r="A93" s="23" t="s">
        <v>714</v>
      </c>
      <c r="B93" s="23" t="s">
        <v>715</v>
      </c>
      <c r="C93" s="24">
        <v>773.18</v>
      </c>
      <c r="D93" s="24">
        <v>231956.79</v>
      </c>
      <c r="E93" s="17"/>
    </row>
    <row r="94" spans="1:5" ht="12" customHeight="1" x14ac:dyDescent="0.15">
      <c r="A94" s="23" t="s">
        <v>716</v>
      </c>
      <c r="B94" s="23" t="s">
        <v>717</v>
      </c>
      <c r="C94" s="24">
        <v>826945.09</v>
      </c>
      <c r="D94" s="24">
        <v>904178.03</v>
      </c>
      <c r="E94" s="17"/>
    </row>
    <row r="95" spans="1:5" ht="12" customHeight="1" x14ac:dyDescent="0.15">
      <c r="A95" s="23" t="s">
        <v>718</v>
      </c>
      <c r="B95" s="23" t="s">
        <v>719</v>
      </c>
      <c r="C95" s="24">
        <v>107874.92</v>
      </c>
      <c r="D95" s="24">
        <v>210296.6</v>
      </c>
      <c r="E95" s="17"/>
    </row>
    <row r="96" spans="1:5" ht="12" customHeight="1" x14ac:dyDescent="0.15">
      <c r="A96" s="23" t="s">
        <v>720</v>
      </c>
      <c r="B96" s="23" t="s">
        <v>721</v>
      </c>
      <c r="C96" s="24">
        <v>150217.56</v>
      </c>
      <c r="D96" s="24">
        <v>19413.87</v>
      </c>
      <c r="E96" s="17"/>
    </row>
    <row r="97" spans="1:5" ht="12" customHeight="1" x14ac:dyDescent="0.15">
      <c r="A97" s="23" t="s">
        <v>722</v>
      </c>
      <c r="B97" s="23" t="s">
        <v>723</v>
      </c>
      <c r="C97" s="24">
        <v>47074.11</v>
      </c>
      <c r="D97" s="24">
        <v>37064.47</v>
      </c>
      <c r="E97" s="17"/>
    </row>
    <row r="98" spans="1:5" ht="12" customHeight="1" x14ac:dyDescent="0.15">
      <c r="A98" s="23" t="s">
        <v>724</v>
      </c>
      <c r="B98" s="23" t="s">
        <v>725</v>
      </c>
      <c r="C98" s="24">
        <v>16674.93</v>
      </c>
      <c r="D98" s="24">
        <v>0</v>
      </c>
      <c r="E98" s="17"/>
    </row>
    <row r="99" spans="1:5" ht="12" customHeight="1" x14ac:dyDescent="0.15">
      <c r="A99" s="23" t="s">
        <v>726</v>
      </c>
      <c r="B99" s="23" t="s">
        <v>727</v>
      </c>
      <c r="C99" s="24">
        <v>202983.39</v>
      </c>
      <c r="D99" s="24">
        <v>0</v>
      </c>
      <c r="E99" s="17"/>
    </row>
    <row r="100" spans="1:5" ht="12" customHeight="1" x14ac:dyDescent="0.15">
      <c r="A100" s="23" t="s">
        <v>728</v>
      </c>
      <c r="B100" s="23" t="s">
        <v>729</v>
      </c>
      <c r="C100" s="24">
        <v>456398.55</v>
      </c>
      <c r="D100" s="24">
        <v>771442.24</v>
      </c>
      <c r="E100" s="17"/>
    </row>
    <row r="101" spans="1:5" ht="12" customHeight="1" x14ac:dyDescent="0.15">
      <c r="A101" s="23" t="s">
        <v>730</v>
      </c>
      <c r="B101" s="23" t="s">
        <v>731</v>
      </c>
      <c r="C101" s="24">
        <v>592028.24</v>
      </c>
      <c r="D101" s="24">
        <v>850312.41</v>
      </c>
      <c r="E101" s="17"/>
    </row>
    <row r="102" spans="1:5" ht="12" customHeight="1" x14ac:dyDescent="0.15">
      <c r="A102" s="23" t="s">
        <v>732</v>
      </c>
      <c r="B102" s="23" t="s">
        <v>733</v>
      </c>
      <c r="C102" s="24">
        <v>42660.44</v>
      </c>
      <c r="D102" s="24">
        <v>81470.429999999993</v>
      </c>
    </row>
    <row r="103" spans="1:5" ht="12" customHeight="1" x14ac:dyDescent="0.15">
      <c r="A103" s="23" t="s">
        <v>734</v>
      </c>
      <c r="B103" s="23" t="s">
        <v>735</v>
      </c>
      <c r="C103" s="24">
        <v>2621.75</v>
      </c>
      <c r="D103" s="24">
        <v>3925</v>
      </c>
      <c r="E103" s="17"/>
    </row>
    <row r="104" spans="1:5" ht="12" customHeight="1" x14ac:dyDescent="0.15">
      <c r="A104" s="23" t="s">
        <v>736</v>
      </c>
      <c r="B104" s="23" t="s">
        <v>737</v>
      </c>
      <c r="C104" s="25">
        <v>175683.55</v>
      </c>
      <c r="D104" s="25">
        <v>203565</v>
      </c>
      <c r="E104" s="18"/>
    </row>
    <row r="105" spans="1:5" ht="12" customHeight="1" x14ac:dyDescent="0.15">
      <c r="A105" s="23"/>
      <c r="B105" s="23"/>
      <c r="C105" s="24"/>
      <c r="D105" s="24"/>
      <c r="E105" s="17"/>
    </row>
    <row r="106" spans="1:5" ht="12" customHeight="1" x14ac:dyDescent="0.15">
      <c r="A106" s="23" t="s">
        <v>738</v>
      </c>
      <c r="B106" s="23" t="s">
        <v>691</v>
      </c>
      <c r="C106" s="24">
        <v>-7117477.0999999996</v>
      </c>
      <c r="D106" s="24">
        <v>-7987762.9299999997</v>
      </c>
      <c r="E106" s="17"/>
    </row>
    <row r="107" spans="1:5" ht="12" customHeight="1" x14ac:dyDescent="0.15">
      <c r="A107" s="23"/>
      <c r="B107" s="23"/>
      <c r="C107" s="24"/>
      <c r="D107" s="24"/>
      <c r="E107" s="17"/>
    </row>
    <row r="108" spans="1:5" ht="12" customHeight="1" x14ac:dyDescent="0.15">
      <c r="A108" s="23" t="s">
        <v>739</v>
      </c>
      <c r="B108" s="23" t="s">
        <v>740</v>
      </c>
      <c r="C108" s="24"/>
      <c r="D108" s="24"/>
      <c r="E108" s="17"/>
    </row>
    <row r="109" spans="1:5" ht="12" customHeight="1" x14ac:dyDescent="0.15">
      <c r="A109" s="23" t="s">
        <v>741</v>
      </c>
      <c r="B109" s="23" t="s">
        <v>742</v>
      </c>
      <c r="C109" s="25">
        <v>1317186.75</v>
      </c>
      <c r="D109" s="25">
        <v>1372309.22</v>
      </c>
      <c r="E109" s="18"/>
    </row>
    <row r="110" spans="1:5" ht="12" customHeight="1" x14ac:dyDescent="0.15">
      <c r="A110" s="23"/>
      <c r="B110" s="23"/>
      <c r="C110" s="24"/>
      <c r="D110" s="24"/>
      <c r="E110" s="17"/>
    </row>
    <row r="111" spans="1:5" ht="12" customHeight="1" x14ac:dyDescent="0.15">
      <c r="A111" s="23" t="s">
        <v>743</v>
      </c>
      <c r="B111" s="23" t="s">
        <v>740</v>
      </c>
      <c r="C111" s="24">
        <v>-1317186.75</v>
      </c>
      <c r="D111" s="24">
        <v>-1372309.22</v>
      </c>
      <c r="E111" s="17"/>
    </row>
    <row r="112" spans="1:5" ht="12" customHeight="1" x14ac:dyDescent="0.15">
      <c r="A112" s="23"/>
      <c r="B112" s="23"/>
      <c r="C112" s="24"/>
      <c r="D112" s="24"/>
      <c r="E112" s="17"/>
    </row>
    <row r="113" spans="1:5" ht="12" customHeight="1" x14ac:dyDescent="0.15">
      <c r="A113" s="23" t="s">
        <v>744</v>
      </c>
      <c r="B113" s="23" t="s">
        <v>745</v>
      </c>
      <c r="C113" s="24"/>
      <c r="D113" s="24"/>
      <c r="E113" s="17"/>
    </row>
    <row r="114" spans="1:5" ht="12" customHeight="1" x14ac:dyDescent="0.15">
      <c r="A114" s="23" t="s">
        <v>746</v>
      </c>
      <c r="B114" s="23" t="s">
        <v>747</v>
      </c>
      <c r="C114" s="24">
        <v>420.98</v>
      </c>
      <c r="D114" s="24">
        <v>451782.42</v>
      </c>
      <c r="E114" s="17"/>
    </row>
    <row r="115" spans="1:5" ht="12" customHeight="1" x14ac:dyDescent="0.15">
      <c r="A115" s="23" t="s">
        <v>748</v>
      </c>
      <c r="B115" s="23" t="s">
        <v>749</v>
      </c>
      <c r="C115" s="24">
        <v>599.99</v>
      </c>
      <c r="D115" s="24">
        <v>743488.25</v>
      </c>
      <c r="E115" s="17"/>
    </row>
    <row r="116" spans="1:5" ht="12" customHeight="1" x14ac:dyDescent="0.15">
      <c r="A116" s="23" t="s">
        <v>750</v>
      </c>
      <c r="B116" s="23" t="s">
        <v>751</v>
      </c>
      <c r="C116" s="24">
        <v>49174.82</v>
      </c>
      <c r="D116" s="24">
        <v>0</v>
      </c>
      <c r="E116" s="17"/>
    </row>
    <row r="117" spans="1:5" ht="12" customHeight="1" x14ac:dyDescent="0.15">
      <c r="A117" s="23" t="s">
        <v>752</v>
      </c>
      <c r="B117" s="23" t="s">
        <v>753</v>
      </c>
      <c r="C117" s="24">
        <v>775745.22</v>
      </c>
      <c r="D117" s="24">
        <v>422408.53</v>
      </c>
      <c r="E117" s="17"/>
    </row>
    <row r="118" spans="1:5" ht="12" customHeight="1" x14ac:dyDescent="0.15">
      <c r="A118" s="23" t="s">
        <v>754</v>
      </c>
      <c r="B118" s="23" t="s">
        <v>755</v>
      </c>
      <c r="C118" s="25">
        <v>1653743.48</v>
      </c>
      <c r="D118" s="25">
        <v>1587840.51</v>
      </c>
      <c r="E118" s="18"/>
    </row>
    <row r="119" spans="1:5" ht="12" customHeight="1" x14ac:dyDescent="0.15">
      <c r="A119" s="23"/>
      <c r="B119" s="23"/>
      <c r="C119" s="24"/>
      <c r="D119" s="24"/>
      <c r="E119" s="17"/>
    </row>
    <row r="120" spans="1:5" ht="12" customHeight="1" x14ac:dyDescent="0.15">
      <c r="A120" s="23" t="s">
        <v>756</v>
      </c>
      <c r="B120" s="23" t="s">
        <v>745</v>
      </c>
      <c r="C120" s="24">
        <v>-2479684.4900000002</v>
      </c>
      <c r="D120" s="24">
        <v>-3205519.71</v>
      </c>
      <c r="E120" s="17"/>
    </row>
    <row r="121" spans="1:5" ht="12" customHeight="1" x14ac:dyDescent="0.15">
      <c r="A121" s="23"/>
      <c r="B121" s="23"/>
      <c r="C121" s="24"/>
      <c r="D121" s="24"/>
      <c r="E121" s="17"/>
    </row>
    <row r="122" spans="1:5" ht="12" customHeight="1" x14ac:dyDescent="0.15">
      <c r="A122" s="23" t="s">
        <v>757</v>
      </c>
      <c r="B122" s="23" t="s">
        <v>758</v>
      </c>
      <c r="C122" s="24"/>
      <c r="D122" s="24"/>
      <c r="E122" s="17"/>
    </row>
    <row r="123" spans="1:5" ht="12" customHeight="1" x14ac:dyDescent="0.15">
      <c r="A123" s="23" t="s">
        <v>759</v>
      </c>
      <c r="B123" s="23" t="s">
        <v>760</v>
      </c>
      <c r="C123" s="24">
        <v>788969.4</v>
      </c>
      <c r="D123" s="24">
        <v>628422.56000000006</v>
      </c>
      <c r="E123" s="17"/>
    </row>
    <row r="124" spans="1:5" ht="12" customHeight="1" x14ac:dyDescent="0.15">
      <c r="A124" s="23" t="s">
        <v>761</v>
      </c>
      <c r="B124" s="23" t="s">
        <v>762</v>
      </c>
      <c r="C124" s="24">
        <v>49278.27</v>
      </c>
      <c r="D124" s="24">
        <v>51908.54</v>
      </c>
      <c r="E124" s="17"/>
    </row>
    <row r="125" spans="1:5" ht="12" customHeight="1" x14ac:dyDescent="0.15">
      <c r="A125" s="23" t="s">
        <v>763</v>
      </c>
      <c r="B125" s="23" t="s">
        <v>764</v>
      </c>
      <c r="C125" s="24">
        <v>880803.79</v>
      </c>
      <c r="D125" s="24">
        <v>988865.25</v>
      </c>
      <c r="E125" s="17"/>
    </row>
    <row r="126" spans="1:5" ht="12" customHeight="1" x14ac:dyDescent="0.15">
      <c r="A126" s="23" t="s">
        <v>765</v>
      </c>
      <c r="B126" s="23" t="s">
        <v>766</v>
      </c>
      <c r="C126" s="24">
        <v>1892558.43</v>
      </c>
      <c r="D126" s="24">
        <v>1908456.32</v>
      </c>
      <c r="E126" s="17"/>
    </row>
    <row r="127" spans="1:5" ht="12" customHeight="1" x14ac:dyDescent="0.15">
      <c r="A127" s="23" t="s">
        <v>767</v>
      </c>
      <c r="B127" s="23" t="s">
        <v>768</v>
      </c>
      <c r="C127" s="24">
        <v>1355022.75</v>
      </c>
      <c r="D127" s="24">
        <v>81432.19</v>
      </c>
      <c r="E127" s="17"/>
    </row>
    <row r="128" spans="1:5" ht="12" customHeight="1" x14ac:dyDescent="0.15">
      <c r="A128" s="23" t="s">
        <v>769</v>
      </c>
      <c r="B128" s="23" t="s">
        <v>770</v>
      </c>
      <c r="C128" s="24">
        <v>18112.57</v>
      </c>
      <c r="D128" s="24">
        <v>4187.16</v>
      </c>
      <c r="E128" s="17"/>
    </row>
    <row r="129" spans="1:5" ht="12" customHeight="1" x14ac:dyDescent="0.15">
      <c r="A129" s="23" t="s">
        <v>771</v>
      </c>
      <c r="B129" s="23" t="s">
        <v>772</v>
      </c>
      <c r="C129" s="24">
        <v>31092.6</v>
      </c>
      <c r="D129" s="24">
        <v>0</v>
      </c>
      <c r="E129" s="17"/>
    </row>
    <row r="130" spans="1:5" ht="12" customHeight="1" x14ac:dyDescent="0.15">
      <c r="A130" s="23" t="s">
        <v>773</v>
      </c>
      <c r="B130" s="23" t="s">
        <v>774</v>
      </c>
      <c r="C130" s="24">
        <v>300408.13</v>
      </c>
      <c r="D130" s="24">
        <v>399176.42</v>
      </c>
      <c r="E130" s="17"/>
    </row>
    <row r="131" spans="1:5" ht="12" customHeight="1" x14ac:dyDescent="0.15">
      <c r="A131" s="23" t="s">
        <v>775</v>
      </c>
      <c r="B131" s="23" t="s">
        <v>776</v>
      </c>
      <c r="C131" s="24">
        <v>88632.639999999999</v>
      </c>
      <c r="D131" s="24">
        <v>0</v>
      </c>
      <c r="E131" s="17"/>
    </row>
    <row r="132" spans="1:5" ht="12" customHeight="1" x14ac:dyDescent="0.15">
      <c r="A132" s="23" t="s">
        <v>777</v>
      </c>
      <c r="B132" s="23" t="s">
        <v>778</v>
      </c>
      <c r="C132" s="25">
        <v>1659549.46</v>
      </c>
      <c r="D132" s="25">
        <v>1606475.28</v>
      </c>
      <c r="E132" s="18"/>
    </row>
    <row r="133" spans="1:5" ht="12" customHeight="1" x14ac:dyDescent="0.15">
      <c r="A133" s="23"/>
      <c r="B133" s="23"/>
      <c r="C133" s="24"/>
      <c r="D133" s="24"/>
      <c r="E133" s="17"/>
    </row>
    <row r="134" spans="1:5" ht="12" customHeight="1" x14ac:dyDescent="0.15">
      <c r="A134" s="23" t="s">
        <v>779</v>
      </c>
      <c r="B134" s="23" t="s">
        <v>758</v>
      </c>
      <c r="C134" s="24">
        <v>-7064428.04</v>
      </c>
      <c r="D134" s="24">
        <v>-5668923.7199999997</v>
      </c>
      <c r="E134" s="17"/>
    </row>
    <row r="135" spans="1:5" ht="12" customHeight="1" x14ac:dyDescent="0.15">
      <c r="A135" s="23"/>
      <c r="B135" s="23"/>
      <c r="C135" s="24"/>
      <c r="D135" s="24"/>
      <c r="E135" s="17"/>
    </row>
    <row r="136" spans="1:5" ht="12" customHeight="1" x14ac:dyDescent="0.15">
      <c r="A136" s="23" t="s">
        <v>780</v>
      </c>
      <c r="B136" s="23" t="s">
        <v>781</v>
      </c>
      <c r="C136" s="24"/>
      <c r="D136" s="24"/>
      <c r="E136" s="17"/>
    </row>
    <row r="137" spans="1:5" ht="12" customHeight="1" x14ac:dyDescent="0.15">
      <c r="A137" s="23" t="s">
        <v>782</v>
      </c>
      <c r="B137" s="23" t="s">
        <v>783</v>
      </c>
      <c r="C137" s="24">
        <v>1112979.3899999999</v>
      </c>
      <c r="D137" s="24">
        <v>1298352.19</v>
      </c>
      <c r="E137" s="17"/>
    </row>
    <row r="138" spans="1:5" ht="12" customHeight="1" x14ac:dyDescent="0.15">
      <c r="A138" s="23" t="s">
        <v>784</v>
      </c>
      <c r="B138" s="23" t="s">
        <v>785</v>
      </c>
      <c r="C138" s="24">
        <v>722386.87</v>
      </c>
      <c r="D138" s="24">
        <v>663589.34</v>
      </c>
      <c r="E138" s="17"/>
    </row>
    <row r="139" spans="1:5" ht="12" customHeight="1" x14ac:dyDescent="0.15">
      <c r="A139" s="23" t="s">
        <v>786</v>
      </c>
      <c r="B139" s="23" t="s">
        <v>787</v>
      </c>
      <c r="C139" s="24">
        <v>92.7</v>
      </c>
      <c r="D139" s="24">
        <v>0</v>
      </c>
      <c r="E139" s="17"/>
    </row>
    <row r="140" spans="1:5" ht="12" customHeight="1" x14ac:dyDescent="0.15">
      <c r="A140" s="23" t="s">
        <v>788</v>
      </c>
      <c r="B140" s="23" t="s">
        <v>789</v>
      </c>
      <c r="C140" s="24">
        <v>3375473.02</v>
      </c>
      <c r="D140" s="24">
        <v>3407143.56</v>
      </c>
      <c r="E140" s="17"/>
    </row>
    <row r="141" spans="1:5" ht="12" customHeight="1" x14ac:dyDescent="0.15">
      <c r="A141" s="23" t="s">
        <v>790</v>
      </c>
      <c r="B141" s="23" t="s">
        <v>791</v>
      </c>
      <c r="C141" s="24">
        <v>210436.87</v>
      </c>
      <c r="D141" s="24">
        <v>0</v>
      </c>
      <c r="E141" s="17"/>
    </row>
    <row r="142" spans="1:5" ht="12" customHeight="1" x14ac:dyDescent="0.15">
      <c r="A142" s="23" t="s">
        <v>792</v>
      </c>
      <c r="B142" s="23" t="s">
        <v>793</v>
      </c>
      <c r="C142" s="24">
        <v>510539.71</v>
      </c>
      <c r="D142" s="24">
        <v>555548.64</v>
      </c>
      <c r="E142" s="17"/>
    </row>
    <row r="143" spans="1:5" ht="12" customHeight="1" x14ac:dyDescent="0.15">
      <c r="A143" s="23" t="s">
        <v>794</v>
      </c>
      <c r="B143" s="23" t="s">
        <v>795</v>
      </c>
      <c r="C143" s="24">
        <v>464185.09</v>
      </c>
      <c r="D143" s="24">
        <v>375392.46</v>
      </c>
      <c r="E143" s="17"/>
    </row>
    <row r="144" spans="1:5" ht="12" customHeight="1" x14ac:dyDescent="0.15">
      <c r="A144" s="23" t="s">
        <v>796</v>
      </c>
      <c r="B144" s="23" t="s">
        <v>797</v>
      </c>
      <c r="C144" s="24">
        <v>1383471.31</v>
      </c>
      <c r="D144" s="24">
        <v>1426616.18</v>
      </c>
      <c r="E144" s="17"/>
    </row>
    <row r="145" spans="1:5" ht="12" customHeight="1" x14ac:dyDescent="0.15">
      <c r="A145" s="23" t="s">
        <v>798</v>
      </c>
      <c r="B145" s="23" t="s">
        <v>799</v>
      </c>
      <c r="C145" s="24">
        <v>228030.24</v>
      </c>
      <c r="D145" s="24">
        <v>485668.08</v>
      </c>
      <c r="E145" s="17"/>
    </row>
    <row r="146" spans="1:5" ht="12" customHeight="1" x14ac:dyDescent="0.15">
      <c r="A146" s="23" t="s">
        <v>800</v>
      </c>
      <c r="B146" s="23" t="s">
        <v>801</v>
      </c>
      <c r="C146" s="24">
        <v>120660.2</v>
      </c>
      <c r="D146" s="24">
        <v>9445.61</v>
      </c>
      <c r="E146" s="17"/>
    </row>
    <row r="147" spans="1:5" ht="12" customHeight="1" x14ac:dyDescent="0.15">
      <c r="A147" s="23" t="s">
        <v>802</v>
      </c>
      <c r="B147" s="23" t="s">
        <v>803</v>
      </c>
      <c r="C147" s="25">
        <v>2616877.65</v>
      </c>
      <c r="D147" s="25">
        <v>2537053.06</v>
      </c>
      <c r="E147" s="18"/>
    </row>
    <row r="148" spans="1:5" ht="12" customHeight="1" x14ac:dyDescent="0.15">
      <c r="A148" s="23"/>
      <c r="B148" s="23"/>
      <c r="C148" s="24"/>
      <c r="D148" s="24"/>
      <c r="E148" s="17"/>
    </row>
    <row r="149" spans="1:5" ht="12" customHeight="1" x14ac:dyDescent="0.15">
      <c r="A149" s="23" t="s">
        <v>804</v>
      </c>
      <c r="B149" s="23" t="s">
        <v>781</v>
      </c>
      <c r="C149" s="24">
        <v>-10745133.050000001</v>
      </c>
      <c r="D149" s="24">
        <v>-10758809.119999999</v>
      </c>
      <c r="E149" s="17"/>
    </row>
    <row r="150" spans="1:5" ht="12" customHeight="1" x14ac:dyDescent="0.15">
      <c r="A150" s="23"/>
      <c r="B150" s="23"/>
      <c r="C150" s="24"/>
      <c r="D150" s="24"/>
      <c r="E150" s="17"/>
    </row>
    <row r="151" spans="1:5" ht="12" customHeight="1" x14ac:dyDescent="0.15">
      <c r="A151" s="23" t="s">
        <v>805</v>
      </c>
      <c r="B151" s="23" t="s">
        <v>806</v>
      </c>
      <c r="C151" s="24"/>
      <c r="D151" s="24"/>
      <c r="E151" s="17"/>
    </row>
    <row r="152" spans="1:5" ht="12" customHeight="1" x14ac:dyDescent="0.15">
      <c r="A152" s="23" t="s">
        <v>807</v>
      </c>
      <c r="B152" s="23" t="s">
        <v>808</v>
      </c>
      <c r="C152" s="24">
        <v>657424.31000000006</v>
      </c>
      <c r="D152" s="24">
        <v>0</v>
      </c>
      <c r="E152" s="17"/>
    </row>
    <row r="153" spans="1:5" ht="12" customHeight="1" x14ac:dyDescent="0.15">
      <c r="A153" s="23" t="s">
        <v>809</v>
      </c>
      <c r="B153" s="23" t="s">
        <v>810</v>
      </c>
      <c r="C153" s="24">
        <v>4640.17</v>
      </c>
      <c r="D153" s="24">
        <v>0</v>
      </c>
    </row>
    <row r="154" spans="1:5" ht="12" customHeight="1" x14ac:dyDescent="0.15">
      <c r="A154" s="23" t="s">
        <v>811</v>
      </c>
      <c r="B154" s="23" t="s">
        <v>812</v>
      </c>
      <c r="C154" s="24">
        <v>20289</v>
      </c>
      <c r="D154" s="24">
        <v>0</v>
      </c>
      <c r="E154" s="17"/>
    </row>
    <row r="155" spans="1:5" ht="12" customHeight="1" x14ac:dyDescent="0.15">
      <c r="A155" s="23" t="s">
        <v>813</v>
      </c>
      <c r="B155" s="23" t="s">
        <v>814</v>
      </c>
      <c r="C155" s="24">
        <v>1696157</v>
      </c>
      <c r="D155" s="24">
        <v>1696180</v>
      </c>
      <c r="E155" s="17"/>
    </row>
    <row r="156" spans="1:5" ht="12" customHeight="1" x14ac:dyDescent="0.15">
      <c r="A156" s="23" t="s">
        <v>815</v>
      </c>
      <c r="B156" s="23" t="s">
        <v>816</v>
      </c>
      <c r="C156" s="24">
        <v>12000</v>
      </c>
      <c r="D156" s="24">
        <v>0</v>
      </c>
      <c r="E156" s="17"/>
    </row>
    <row r="157" spans="1:5" ht="12" customHeight="1" x14ac:dyDescent="0.15">
      <c r="A157" s="23" t="s">
        <v>817</v>
      </c>
      <c r="B157" s="23" t="s">
        <v>818</v>
      </c>
      <c r="C157" s="24">
        <v>6037358</v>
      </c>
      <c r="D157" s="24">
        <v>5579280</v>
      </c>
      <c r="E157" s="17"/>
    </row>
    <row r="158" spans="1:5" ht="12" customHeight="1" x14ac:dyDescent="0.15">
      <c r="A158" s="23" t="s">
        <v>819</v>
      </c>
      <c r="B158" s="23" t="s">
        <v>820</v>
      </c>
      <c r="C158" s="25">
        <v>2027645</v>
      </c>
      <c r="D158" s="25">
        <v>1806750</v>
      </c>
      <c r="E158" s="18"/>
    </row>
    <row r="159" spans="1:5" ht="12" customHeight="1" x14ac:dyDescent="0.15">
      <c r="A159" s="23"/>
      <c r="B159" s="23"/>
      <c r="C159" s="24"/>
      <c r="D159" s="24"/>
      <c r="E159" s="17"/>
    </row>
    <row r="160" spans="1:5" ht="12" customHeight="1" x14ac:dyDescent="0.15">
      <c r="A160" s="23" t="s">
        <v>821</v>
      </c>
      <c r="B160" s="23" t="s">
        <v>806</v>
      </c>
      <c r="C160" s="24">
        <v>-10455513.48</v>
      </c>
      <c r="D160" s="24">
        <v>-9082210</v>
      </c>
      <c r="E160" s="17"/>
    </row>
    <row r="161" spans="1:5" ht="12" customHeight="1" x14ac:dyDescent="0.15">
      <c r="A161" s="23"/>
      <c r="B161" s="23"/>
      <c r="C161" s="24"/>
      <c r="D161" s="24"/>
      <c r="E161" s="17"/>
    </row>
    <row r="162" spans="1:5" ht="12" customHeight="1" x14ac:dyDescent="0.15">
      <c r="A162" s="23" t="s">
        <v>822</v>
      </c>
      <c r="B162" s="23" t="s">
        <v>823</v>
      </c>
      <c r="C162" s="24"/>
      <c r="D162" s="24"/>
      <c r="E162" s="17"/>
    </row>
    <row r="163" spans="1:5" ht="12" customHeight="1" x14ac:dyDescent="0.15">
      <c r="A163" s="23" t="s">
        <v>824</v>
      </c>
      <c r="B163" s="23" t="s">
        <v>825</v>
      </c>
      <c r="C163" s="24">
        <v>759063.09</v>
      </c>
      <c r="D163" s="24">
        <v>695852.5</v>
      </c>
      <c r="E163" s="17"/>
    </row>
    <row r="164" spans="1:5" ht="12" customHeight="1" x14ac:dyDescent="0.15">
      <c r="A164" s="23" t="s">
        <v>826</v>
      </c>
      <c r="B164" s="23" t="s">
        <v>827</v>
      </c>
      <c r="C164" s="24">
        <v>1370071.75</v>
      </c>
      <c r="D164" s="24">
        <v>1599606.82</v>
      </c>
      <c r="E164" s="17"/>
    </row>
    <row r="165" spans="1:5" ht="12" customHeight="1" x14ac:dyDescent="0.15">
      <c r="A165" s="23" t="s">
        <v>828</v>
      </c>
      <c r="B165" s="23" t="s">
        <v>829</v>
      </c>
      <c r="C165" s="24">
        <v>391156.7</v>
      </c>
      <c r="D165" s="24">
        <v>387092.78</v>
      </c>
      <c r="E165" s="17"/>
    </row>
    <row r="166" spans="1:5" ht="12" customHeight="1" x14ac:dyDescent="0.15">
      <c r="A166" s="23" t="s">
        <v>830</v>
      </c>
      <c r="B166" s="23" t="s">
        <v>831</v>
      </c>
      <c r="C166" s="25">
        <v>1553447.27</v>
      </c>
      <c r="D166" s="25">
        <v>1734351.72</v>
      </c>
      <c r="E166" s="18"/>
    </row>
    <row r="167" spans="1:5" ht="12" customHeight="1" x14ac:dyDescent="0.15">
      <c r="A167" s="23"/>
      <c r="B167" s="23"/>
      <c r="C167" s="24"/>
      <c r="D167" s="24"/>
      <c r="E167" s="17"/>
    </row>
    <row r="168" spans="1:5" ht="12" customHeight="1" x14ac:dyDescent="0.15">
      <c r="A168" s="23" t="s">
        <v>832</v>
      </c>
      <c r="B168" s="23" t="s">
        <v>823</v>
      </c>
      <c r="C168" s="24">
        <v>-4073738.81</v>
      </c>
      <c r="D168" s="24">
        <v>-4416903.82</v>
      </c>
      <c r="E168" s="17"/>
    </row>
    <row r="169" spans="1:5" ht="12" customHeight="1" x14ac:dyDescent="0.15">
      <c r="A169" s="23"/>
      <c r="B169" s="23"/>
      <c r="C169" s="24"/>
      <c r="D169" s="24"/>
      <c r="E169" s="17"/>
    </row>
    <row r="170" spans="1:5" ht="12" customHeight="1" x14ac:dyDescent="0.15">
      <c r="A170" s="23" t="s">
        <v>833</v>
      </c>
      <c r="B170" s="23" t="s">
        <v>834</v>
      </c>
      <c r="C170" s="24"/>
      <c r="D170" s="24"/>
      <c r="E170" s="17"/>
    </row>
    <row r="171" spans="1:5" ht="12" customHeight="1" x14ac:dyDescent="0.15">
      <c r="A171" s="23" t="s">
        <v>835</v>
      </c>
      <c r="B171" s="23" t="s">
        <v>836</v>
      </c>
      <c r="C171" s="24">
        <v>581341.44999999995</v>
      </c>
      <c r="D171" s="24">
        <v>646968.99</v>
      </c>
      <c r="E171" s="17"/>
    </row>
    <row r="172" spans="1:5" ht="12" customHeight="1" x14ac:dyDescent="0.15">
      <c r="A172" s="23" t="s">
        <v>837</v>
      </c>
      <c r="B172" s="23" t="s">
        <v>838</v>
      </c>
      <c r="C172" s="24">
        <v>37287.14</v>
      </c>
      <c r="D172" s="24">
        <v>51950.86</v>
      </c>
      <c r="E172" s="17"/>
    </row>
    <row r="173" spans="1:5" ht="12" customHeight="1" x14ac:dyDescent="0.15">
      <c r="A173" s="23" t="s">
        <v>839</v>
      </c>
      <c r="B173" s="23" t="s">
        <v>840</v>
      </c>
      <c r="C173" s="24">
        <v>0</v>
      </c>
      <c r="D173" s="24">
        <v>0</v>
      </c>
      <c r="E173" s="17"/>
    </row>
    <row r="174" spans="1:5" ht="12" customHeight="1" x14ac:dyDescent="0.15">
      <c r="A174" s="23" t="s">
        <v>841</v>
      </c>
      <c r="B174" s="23" t="s">
        <v>842</v>
      </c>
      <c r="C174" s="24">
        <v>817.37</v>
      </c>
      <c r="D174" s="24">
        <v>1509.8</v>
      </c>
      <c r="E174" s="17"/>
    </row>
    <row r="175" spans="1:5" ht="12" customHeight="1" x14ac:dyDescent="0.15">
      <c r="A175" s="23" t="s">
        <v>843</v>
      </c>
      <c r="B175" s="23" t="s">
        <v>844</v>
      </c>
      <c r="C175" s="24">
        <v>1194.83</v>
      </c>
      <c r="D175" s="24">
        <v>3444.48</v>
      </c>
      <c r="E175" s="17"/>
    </row>
    <row r="176" spans="1:5" ht="12" customHeight="1" x14ac:dyDescent="0.15">
      <c r="A176" s="23" t="s">
        <v>845</v>
      </c>
      <c r="B176" s="23" t="s">
        <v>846</v>
      </c>
      <c r="C176" s="24">
        <v>0</v>
      </c>
      <c r="D176" s="24">
        <v>12954.71</v>
      </c>
      <c r="E176" s="17"/>
    </row>
    <row r="177" spans="1:5" ht="12" customHeight="1" x14ac:dyDescent="0.15">
      <c r="A177" s="23" t="s">
        <v>847</v>
      </c>
      <c r="B177" s="23" t="s">
        <v>848</v>
      </c>
      <c r="C177" s="24">
        <v>133972.76999999999</v>
      </c>
      <c r="D177" s="24">
        <v>141976.78</v>
      </c>
      <c r="E177" s="17"/>
    </row>
    <row r="178" spans="1:5" ht="12" customHeight="1" x14ac:dyDescent="0.15">
      <c r="A178" s="23" t="s">
        <v>849</v>
      </c>
      <c r="B178" s="23" t="s">
        <v>850</v>
      </c>
      <c r="C178" s="24">
        <v>70122.67</v>
      </c>
      <c r="D178" s="24">
        <v>35661.699999999997</v>
      </c>
      <c r="E178" s="17"/>
    </row>
    <row r="179" spans="1:5" ht="12" customHeight="1" x14ac:dyDescent="0.15">
      <c r="A179" s="23" t="s">
        <v>851</v>
      </c>
      <c r="B179" s="23" t="s">
        <v>852</v>
      </c>
      <c r="C179" s="24">
        <v>1674051.08</v>
      </c>
      <c r="D179" s="24">
        <v>1659891.49</v>
      </c>
      <c r="E179" s="17"/>
    </row>
    <row r="180" spans="1:5" ht="12" customHeight="1" x14ac:dyDescent="0.15">
      <c r="A180" s="23" t="s">
        <v>853</v>
      </c>
      <c r="B180" s="23" t="s">
        <v>854</v>
      </c>
      <c r="C180" s="24">
        <v>155738.28</v>
      </c>
      <c r="D180" s="24">
        <v>220734.37</v>
      </c>
      <c r="E180" s="17"/>
    </row>
    <row r="181" spans="1:5" ht="12" customHeight="1" x14ac:dyDescent="0.15">
      <c r="A181" s="23" t="s">
        <v>855</v>
      </c>
      <c r="B181" s="23" t="s">
        <v>856</v>
      </c>
      <c r="C181" s="24">
        <v>113099.69</v>
      </c>
      <c r="D181" s="24">
        <v>92620.17</v>
      </c>
      <c r="E181" s="17"/>
    </row>
    <row r="182" spans="1:5" ht="12" customHeight="1" x14ac:dyDescent="0.15">
      <c r="A182" s="23" t="s">
        <v>857</v>
      </c>
      <c r="B182" s="23" t="s">
        <v>858</v>
      </c>
      <c r="C182" s="24">
        <v>61933.95</v>
      </c>
      <c r="D182" s="24">
        <v>44617.25</v>
      </c>
      <c r="E182" s="17"/>
    </row>
    <row r="183" spans="1:5" ht="12" customHeight="1" x14ac:dyDescent="0.15">
      <c r="A183" s="23" t="s">
        <v>859</v>
      </c>
      <c r="B183" s="23" t="s">
        <v>860</v>
      </c>
      <c r="C183" s="24">
        <v>10</v>
      </c>
      <c r="D183" s="24">
        <v>0</v>
      </c>
      <c r="E183" s="17"/>
    </row>
    <row r="184" spans="1:5" ht="12" customHeight="1" x14ac:dyDescent="0.15">
      <c r="A184" s="23" t="s">
        <v>861</v>
      </c>
      <c r="B184" s="23" t="s">
        <v>862</v>
      </c>
      <c r="C184" s="24">
        <v>109705.52</v>
      </c>
      <c r="D184" s="24">
        <v>124454.41</v>
      </c>
      <c r="E184" s="17"/>
    </row>
    <row r="185" spans="1:5" ht="12" customHeight="1" x14ac:dyDescent="0.15">
      <c r="A185" s="23" t="s">
        <v>863</v>
      </c>
      <c r="B185" s="23" t="s">
        <v>864</v>
      </c>
      <c r="C185" s="24">
        <v>562982.56999999995</v>
      </c>
      <c r="D185" s="24">
        <v>450357.69</v>
      </c>
      <c r="E185" s="17"/>
    </row>
    <row r="186" spans="1:5" ht="12" customHeight="1" x14ac:dyDescent="0.15">
      <c r="A186" s="23" t="s">
        <v>865</v>
      </c>
      <c r="B186" s="23" t="s">
        <v>866</v>
      </c>
      <c r="C186" s="24">
        <v>210426.44</v>
      </c>
      <c r="D186" s="24">
        <v>266123.5</v>
      </c>
      <c r="E186" s="17"/>
    </row>
    <row r="187" spans="1:5" ht="12" customHeight="1" x14ac:dyDescent="0.15">
      <c r="A187" s="23" t="s">
        <v>867</v>
      </c>
      <c r="B187" s="23" t="s">
        <v>868</v>
      </c>
      <c r="C187" s="24">
        <v>364761.84</v>
      </c>
      <c r="D187" s="24">
        <v>362386.81</v>
      </c>
      <c r="E187" s="17"/>
    </row>
    <row r="188" spans="1:5" ht="12" customHeight="1" x14ac:dyDescent="0.15">
      <c r="A188" s="23" t="s">
        <v>869</v>
      </c>
      <c r="B188" s="23" t="s">
        <v>870</v>
      </c>
      <c r="C188" s="24">
        <v>1348521.42</v>
      </c>
      <c r="D188" s="24">
        <v>1462596.31</v>
      </c>
      <c r="E188" s="17"/>
    </row>
    <row r="189" spans="1:5" ht="12" customHeight="1" x14ac:dyDescent="0.15">
      <c r="A189" s="23" t="s">
        <v>871</v>
      </c>
      <c r="B189" s="23" t="s">
        <v>872</v>
      </c>
      <c r="C189" s="24">
        <v>93917.94</v>
      </c>
      <c r="D189" s="24">
        <v>74575.37</v>
      </c>
      <c r="E189" s="17"/>
    </row>
    <row r="190" spans="1:5" ht="12" customHeight="1" x14ac:dyDescent="0.15">
      <c r="A190" s="23" t="s">
        <v>873</v>
      </c>
      <c r="B190" s="23" t="s">
        <v>874</v>
      </c>
      <c r="C190" s="24">
        <v>13803.26</v>
      </c>
      <c r="D190" s="24">
        <v>14606.9</v>
      </c>
      <c r="E190" s="17"/>
    </row>
    <row r="191" spans="1:5" ht="12" customHeight="1" x14ac:dyDescent="0.15">
      <c r="A191" s="23" t="s">
        <v>875</v>
      </c>
      <c r="B191" s="23" t="s">
        <v>876</v>
      </c>
      <c r="C191" s="24">
        <v>81957.37</v>
      </c>
      <c r="D191" s="24">
        <v>101983.53</v>
      </c>
      <c r="E191" s="17"/>
    </row>
    <row r="192" spans="1:5" ht="12" customHeight="1" x14ac:dyDescent="0.15">
      <c r="A192" s="23" t="s">
        <v>877</v>
      </c>
      <c r="B192" s="23" t="s">
        <v>878</v>
      </c>
      <c r="C192" s="24">
        <v>246238.28</v>
      </c>
      <c r="D192" s="24">
        <v>189099.03</v>
      </c>
      <c r="E192" s="17"/>
    </row>
    <row r="193" spans="1:5" ht="12" customHeight="1" x14ac:dyDescent="0.15">
      <c r="A193" s="23" t="s">
        <v>879</v>
      </c>
      <c r="B193" s="23" t="s">
        <v>880</v>
      </c>
      <c r="C193" s="24">
        <v>111106.99</v>
      </c>
      <c r="D193" s="24">
        <v>88291.89</v>
      </c>
      <c r="E193" s="17"/>
    </row>
    <row r="194" spans="1:5" ht="12" customHeight="1" x14ac:dyDescent="0.15">
      <c r="A194" s="23" t="s">
        <v>881</v>
      </c>
      <c r="B194" s="23" t="s">
        <v>882</v>
      </c>
      <c r="C194" s="24">
        <v>10931.43</v>
      </c>
      <c r="D194" s="24">
        <v>19727.439999999999</v>
      </c>
      <c r="E194" s="17"/>
    </row>
    <row r="195" spans="1:5" ht="12" customHeight="1" x14ac:dyDescent="0.15">
      <c r="A195" s="23" t="s">
        <v>883</v>
      </c>
      <c r="B195" s="23" t="s">
        <v>884</v>
      </c>
      <c r="C195" s="24">
        <v>3442</v>
      </c>
      <c r="D195" s="24">
        <v>5217.09</v>
      </c>
      <c r="E195" s="17"/>
    </row>
    <row r="196" spans="1:5" ht="12" customHeight="1" x14ac:dyDescent="0.15">
      <c r="A196" s="23" t="s">
        <v>885</v>
      </c>
      <c r="B196" s="23" t="s">
        <v>886</v>
      </c>
      <c r="C196" s="24">
        <v>103045.49</v>
      </c>
      <c r="D196" s="24">
        <v>137515.54</v>
      </c>
      <c r="E196" s="17"/>
    </row>
    <row r="197" spans="1:5" ht="12" customHeight="1" x14ac:dyDescent="0.15">
      <c r="A197" s="23" t="s">
        <v>887</v>
      </c>
      <c r="B197" s="23" t="s">
        <v>888</v>
      </c>
      <c r="C197" s="24">
        <v>8406.7999999999993</v>
      </c>
      <c r="D197" s="24">
        <v>20251</v>
      </c>
      <c r="E197" s="17"/>
    </row>
    <row r="198" spans="1:5" ht="12" customHeight="1" x14ac:dyDescent="0.15">
      <c r="A198" s="23" t="s">
        <v>889</v>
      </c>
      <c r="B198" s="23" t="s">
        <v>890</v>
      </c>
      <c r="C198" s="24">
        <v>14153.35</v>
      </c>
      <c r="D198" s="24">
        <v>24839.52</v>
      </c>
      <c r="E198" s="17"/>
    </row>
    <row r="199" spans="1:5" ht="12" customHeight="1" x14ac:dyDescent="0.15">
      <c r="A199" s="23" t="s">
        <v>891</v>
      </c>
      <c r="B199" s="23" t="s">
        <v>892</v>
      </c>
      <c r="C199" s="24">
        <v>11921.5</v>
      </c>
      <c r="D199" s="24">
        <v>48250.55</v>
      </c>
      <c r="E199" s="17"/>
    </row>
    <row r="200" spans="1:5" ht="12" customHeight="1" x14ac:dyDescent="0.15">
      <c r="A200" s="23" t="s">
        <v>893</v>
      </c>
      <c r="B200" s="23" t="s">
        <v>894</v>
      </c>
      <c r="C200" s="24">
        <v>14756.97</v>
      </c>
      <c r="D200" s="24">
        <v>16120.86</v>
      </c>
    </row>
    <row r="201" spans="1:5" ht="12" customHeight="1" x14ac:dyDescent="0.15">
      <c r="A201" s="23" t="s">
        <v>895</v>
      </c>
      <c r="B201" s="23" t="s">
        <v>896</v>
      </c>
      <c r="C201" s="24">
        <v>11951</v>
      </c>
      <c r="D201" s="24">
        <v>13676.5</v>
      </c>
      <c r="E201" s="17"/>
    </row>
    <row r="202" spans="1:5" ht="12" customHeight="1" x14ac:dyDescent="0.15">
      <c r="A202" s="23" t="s">
        <v>897</v>
      </c>
      <c r="B202" s="23" t="s">
        <v>898</v>
      </c>
      <c r="C202" s="24">
        <v>58949.5</v>
      </c>
      <c r="D202" s="24">
        <v>100551.7</v>
      </c>
      <c r="E202" s="17"/>
    </row>
    <row r="203" spans="1:5" ht="12" customHeight="1" x14ac:dyDescent="0.15">
      <c r="A203" s="23" t="s">
        <v>899</v>
      </c>
      <c r="B203" s="23" t="s">
        <v>900</v>
      </c>
      <c r="C203" s="24">
        <v>65080.19</v>
      </c>
      <c r="D203" s="24">
        <v>79300.5</v>
      </c>
      <c r="E203" s="17"/>
    </row>
    <row r="204" spans="1:5" ht="12" customHeight="1" x14ac:dyDescent="0.15">
      <c r="A204" s="23" t="s">
        <v>901</v>
      </c>
      <c r="B204" s="23" t="s">
        <v>902</v>
      </c>
      <c r="C204" s="25">
        <v>540.27</v>
      </c>
      <c r="D204" s="25">
        <v>0</v>
      </c>
      <c r="E204" s="18"/>
    </row>
    <row r="205" spans="1:5" ht="12" customHeight="1" x14ac:dyDescent="0.15">
      <c r="A205" s="23"/>
      <c r="B205" s="23"/>
      <c r="C205" s="24"/>
      <c r="D205" s="24"/>
      <c r="E205" s="17"/>
    </row>
    <row r="206" spans="1:5" ht="12" customHeight="1" x14ac:dyDescent="0.15">
      <c r="A206" s="23" t="s">
        <v>903</v>
      </c>
      <c r="B206" s="23" t="s">
        <v>834</v>
      </c>
      <c r="C206" s="24">
        <v>-6276169.3600000003</v>
      </c>
      <c r="D206" s="24">
        <v>-6512256.7400000002</v>
      </c>
      <c r="E206" s="17"/>
    </row>
    <row r="207" spans="1:5" ht="12" customHeight="1" x14ac:dyDescent="0.15">
      <c r="A207" s="23"/>
      <c r="B207" s="23"/>
      <c r="C207" s="24"/>
      <c r="D207" s="24"/>
      <c r="E207" s="17"/>
    </row>
    <row r="208" spans="1:5" ht="12" customHeight="1" x14ac:dyDescent="0.15">
      <c r="A208" s="23" t="s">
        <v>904</v>
      </c>
      <c r="B208" s="23" t="s">
        <v>905</v>
      </c>
      <c r="C208" s="24"/>
      <c r="D208" s="24"/>
      <c r="E208" s="17"/>
    </row>
    <row r="209" spans="1:5" ht="12" customHeight="1" x14ac:dyDescent="0.15">
      <c r="A209" s="23" t="s">
        <v>906</v>
      </c>
      <c r="B209" s="23" t="s">
        <v>907</v>
      </c>
      <c r="C209" s="24">
        <v>3073419.27</v>
      </c>
      <c r="D209" s="24">
        <v>2697699.73</v>
      </c>
      <c r="E209" s="17"/>
    </row>
    <row r="210" spans="1:5" ht="12" customHeight="1" x14ac:dyDescent="0.15">
      <c r="A210" s="23" t="s">
        <v>908</v>
      </c>
      <c r="B210" s="23" t="s">
        <v>909</v>
      </c>
      <c r="C210" s="24">
        <v>80002.09</v>
      </c>
      <c r="D210" s="24">
        <v>25438.42</v>
      </c>
      <c r="E210" s="17"/>
    </row>
    <row r="211" spans="1:5" ht="12" customHeight="1" x14ac:dyDescent="0.15">
      <c r="A211" s="23" t="s">
        <v>910</v>
      </c>
      <c r="B211" s="23" t="s">
        <v>911</v>
      </c>
      <c r="C211" s="25">
        <v>114302.74</v>
      </c>
      <c r="D211" s="25">
        <v>35414.300000000003</v>
      </c>
      <c r="E211" s="18"/>
    </row>
    <row r="212" spans="1:5" ht="12" customHeight="1" x14ac:dyDescent="0.15">
      <c r="A212" s="23"/>
      <c r="B212" s="23"/>
      <c r="C212" s="24"/>
      <c r="D212" s="24"/>
      <c r="E212" s="17"/>
    </row>
    <row r="213" spans="1:5" ht="12" customHeight="1" x14ac:dyDescent="0.15">
      <c r="A213" s="23" t="s">
        <v>912</v>
      </c>
      <c r="B213" s="23" t="s">
        <v>905</v>
      </c>
      <c r="C213" s="24">
        <v>-3267724.1</v>
      </c>
      <c r="D213" s="24">
        <v>-2758552.45</v>
      </c>
      <c r="E213" s="17"/>
    </row>
    <row r="214" spans="1:5" ht="12" customHeight="1" x14ac:dyDescent="0.15">
      <c r="A214" s="23"/>
      <c r="B214" s="23"/>
      <c r="C214" s="24"/>
      <c r="D214" s="24"/>
      <c r="E214" s="17"/>
    </row>
    <row r="215" spans="1:5" ht="12" customHeight="1" x14ac:dyDescent="0.15">
      <c r="A215" s="23" t="s">
        <v>913</v>
      </c>
      <c r="B215" s="23" t="s">
        <v>914</v>
      </c>
      <c r="C215" s="24"/>
      <c r="D215" s="24"/>
      <c r="E215" s="17"/>
    </row>
    <row r="216" spans="1:5" ht="12" customHeight="1" x14ac:dyDescent="0.15">
      <c r="A216" s="23" t="s">
        <v>915</v>
      </c>
      <c r="B216" s="23" t="s">
        <v>916</v>
      </c>
      <c r="C216" s="24">
        <v>97370</v>
      </c>
      <c r="D216" s="24">
        <v>87700</v>
      </c>
      <c r="E216" s="17"/>
    </row>
    <row r="217" spans="1:5" ht="12" customHeight="1" x14ac:dyDescent="0.15">
      <c r="A217" s="23" t="s">
        <v>917</v>
      </c>
      <c r="B217" s="23" t="s">
        <v>918</v>
      </c>
      <c r="C217" s="24">
        <v>534427.37</v>
      </c>
      <c r="D217" s="24">
        <v>560327.52</v>
      </c>
      <c r="E217" s="17"/>
    </row>
    <row r="218" spans="1:5" ht="12" customHeight="1" x14ac:dyDescent="0.15">
      <c r="A218" s="23" t="s">
        <v>919</v>
      </c>
      <c r="B218" s="23" t="s">
        <v>920</v>
      </c>
      <c r="C218" s="24">
        <v>248810.35</v>
      </c>
      <c r="D218" s="24">
        <v>258327.21</v>
      </c>
      <c r="E218" s="17"/>
    </row>
    <row r="219" spans="1:5" ht="12" customHeight="1" x14ac:dyDescent="0.15">
      <c r="A219" s="23" t="s">
        <v>921</v>
      </c>
      <c r="B219" s="23" t="s">
        <v>922</v>
      </c>
      <c r="C219" s="24">
        <v>574139.38</v>
      </c>
      <c r="D219" s="24">
        <v>631396.94999999995</v>
      </c>
      <c r="E219" s="17"/>
    </row>
    <row r="220" spans="1:5" ht="12" customHeight="1" x14ac:dyDescent="0.15">
      <c r="A220" s="23" t="s">
        <v>923</v>
      </c>
      <c r="B220" s="23" t="s">
        <v>924</v>
      </c>
      <c r="C220" s="24">
        <v>140164.53</v>
      </c>
      <c r="D220" s="24">
        <v>133095.10999999999</v>
      </c>
      <c r="E220" s="17"/>
    </row>
    <row r="221" spans="1:5" ht="12" customHeight="1" x14ac:dyDescent="0.15">
      <c r="A221" s="23" t="s">
        <v>925</v>
      </c>
      <c r="B221" s="23" t="s">
        <v>926</v>
      </c>
      <c r="C221" s="24">
        <v>0</v>
      </c>
      <c r="D221" s="24">
        <v>0</v>
      </c>
      <c r="E221" s="17"/>
    </row>
    <row r="222" spans="1:5" ht="12" customHeight="1" x14ac:dyDescent="0.15">
      <c r="A222" s="23" t="s">
        <v>927</v>
      </c>
      <c r="B222" s="23" t="s">
        <v>928</v>
      </c>
      <c r="C222" s="24">
        <v>72819.990000000005</v>
      </c>
      <c r="D222" s="24">
        <v>72819.97</v>
      </c>
      <c r="E222" s="17"/>
    </row>
    <row r="223" spans="1:5" ht="12" customHeight="1" x14ac:dyDescent="0.15">
      <c r="A223" s="23" t="s">
        <v>929</v>
      </c>
      <c r="B223" s="23" t="s">
        <v>930</v>
      </c>
      <c r="C223" s="24">
        <v>884997.3</v>
      </c>
      <c r="D223" s="24">
        <v>866952.77</v>
      </c>
      <c r="E223" s="17"/>
    </row>
    <row r="224" spans="1:5" ht="12" customHeight="1" x14ac:dyDescent="0.15">
      <c r="A224" s="23" t="s">
        <v>931</v>
      </c>
      <c r="B224" s="23" t="s">
        <v>932</v>
      </c>
      <c r="C224" s="24">
        <v>135145.62</v>
      </c>
      <c r="D224" s="24">
        <v>169520.04</v>
      </c>
      <c r="E224" s="17"/>
    </row>
    <row r="225" spans="1:5" ht="12" customHeight="1" x14ac:dyDescent="0.15">
      <c r="A225" s="23" t="s">
        <v>933</v>
      </c>
      <c r="B225" s="23" t="s">
        <v>934</v>
      </c>
      <c r="C225" s="24">
        <v>681825.76</v>
      </c>
      <c r="D225" s="24">
        <v>283958.88</v>
      </c>
      <c r="E225" s="17"/>
    </row>
    <row r="226" spans="1:5" ht="12" customHeight="1" x14ac:dyDescent="0.15">
      <c r="A226" s="23" t="s">
        <v>935</v>
      </c>
      <c r="B226" s="23" t="s">
        <v>936</v>
      </c>
      <c r="C226" s="24">
        <v>20030.73</v>
      </c>
      <c r="D226" s="24">
        <v>103746.08</v>
      </c>
      <c r="E226" s="17"/>
    </row>
    <row r="227" spans="1:5" ht="12" customHeight="1" x14ac:dyDescent="0.15">
      <c r="A227" s="23" t="s">
        <v>937</v>
      </c>
      <c r="B227" s="23" t="s">
        <v>938</v>
      </c>
      <c r="C227" s="24">
        <v>53362.95</v>
      </c>
      <c r="D227" s="24">
        <v>59841.2</v>
      </c>
      <c r="E227" s="17"/>
    </row>
    <row r="228" spans="1:5" ht="12" customHeight="1" x14ac:dyDescent="0.15">
      <c r="A228" s="23" t="s">
        <v>939</v>
      </c>
      <c r="B228" s="23" t="s">
        <v>940</v>
      </c>
      <c r="C228" s="24">
        <v>846170.58</v>
      </c>
      <c r="D228" s="24">
        <v>800375.73</v>
      </c>
      <c r="E228" s="17"/>
    </row>
    <row r="229" spans="1:5" ht="12" customHeight="1" x14ac:dyDescent="0.15">
      <c r="A229" s="23" t="s">
        <v>941</v>
      </c>
      <c r="B229" s="23" t="s">
        <v>942</v>
      </c>
      <c r="C229" s="24">
        <v>-846170.58</v>
      </c>
      <c r="D229" s="24">
        <v>-800375.73</v>
      </c>
      <c r="E229" s="17"/>
    </row>
    <row r="230" spans="1:5" ht="12" customHeight="1" x14ac:dyDescent="0.15">
      <c r="A230" s="23" t="s">
        <v>943</v>
      </c>
      <c r="B230" s="23" t="s">
        <v>944</v>
      </c>
      <c r="C230" s="24">
        <v>483555.74</v>
      </c>
      <c r="D230" s="24">
        <v>424274.07</v>
      </c>
      <c r="E230" s="17"/>
    </row>
    <row r="231" spans="1:5" ht="12" customHeight="1" x14ac:dyDescent="0.15">
      <c r="A231" s="23" t="s">
        <v>945</v>
      </c>
      <c r="B231" s="23" t="s">
        <v>946</v>
      </c>
      <c r="C231" s="25">
        <v>-483555.74</v>
      </c>
      <c r="D231" s="25">
        <v>-424274.07</v>
      </c>
      <c r="E231" s="18"/>
    </row>
    <row r="232" spans="1:5" ht="12" customHeight="1" x14ac:dyDescent="0.15">
      <c r="A232" s="23"/>
      <c r="B232" s="23"/>
      <c r="C232" s="24"/>
      <c r="D232" s="24"/>
      <c r="E232" s="17"/>
    </row>
    <row r="233" spans="1:5" ht="12" customHeight="1" x14ac:dyDescent="0.15">
      <c r="A233" s="23" t="s">
        <v>947</v>
      </c>
      <c r="B233" s="23" t="s">
        <v>914</v>
      </c>
      <c r="C233" s="24">
        <v>-3443093.98</v>
      </c>
      <c r="D233" s="24">
        <v>-3227685.73</v>
      </c>
      <c r="E233" s="17"/>
    </row>
    <row r="234" spans="1:5" ht="12" customHeight="1" x14ac:dyDescent="0.15">
      <c r="A234" s="23"/>
      <c r="B234" s="23"/>
      <c r="C234" s="24"/>
      <c r="D234" s="24"/>
      <c r="E234" s="17"/>
    </row>
    <row r="235" spans="1:5" ht="12" customHeight="1" x14ac:dyDescent="0.15">
      <c r="A235" s="23" t="s">
        <v>948</v>
      </c>
      <c r="B235" s="23" t="s">
        <v>949</v>
      </c>
      <c r="C235" s="24"/>
      <c r="D235" s="24"/>
      <c r="E235" s="17"/>
    </row>
    <row r="236" spans="1:5" ht="12" customHeight="1" x14ac:dyDescent="0.15">
      <c r="A236" s="23" t="s">
        <v>950</v>
      </c>
      <c r="B236" s="23" t="s">
        <v>951</v>
      </c>
      <c r="C236" s="24">
        <v>6535.89</v>
      </c>
      <c r="D236" s="24">
        <v>17948.84</v>
      </c>
      <c r="E236" s="17"/>
    </row>
    <row r="237" spans="1:5" ht="12" customHeight="1" x14ac:dyDescent="0.15">
      <c r="A237" s="23" t="s">
        <v>952</v>
      </c>
      <c r="B237" s="23" t="s">
        <v>953</v>
      </c>
      <c r="C237" s="24">
        <v>697430.67</v>
      </c>
      <c r="D237" s="24">
        <v>787560</v>
      </c>
      <c r="E237" s="17"/>
    </row>
    <row r="238" spans="1:5" ht="12" customHeight="1" x14ac:dyDescent="0.15">
      <c r="A238" s="23" t="s">
        <v>954</v>
      </c>
      <c r="B238" s="23" t="s">
        <v>955</v>
      </c>
      <c r="C238" s="24">
        <v>524410.31999999995</v>
      </c>
      <c r="D238" s="24">
        <v>633107.85</v>
      </c>
      <c r="E238" s="17"/>
    </row>
    <row r="239" spans="1:5" ht="12" customHeight="1" x14ac:dyDescent="0.15">
      <c r="A239" s="23" t="s">
        <v>956</v>
      </c>
      <c r="B239" s="23" t="s">
        <v>957</v>
      </c>
      <c r="C239" s="24">
        <v>789064.02</v>
      </c>
      <c r="D239" s="24">
        <v>753579.83</v>
      </c>
      <c r="E239" s="17"/>
    </row>
    <row r="240" spans="1:5" ht="12" customHeight="1" x14ac:dyDescent="0.15">
      <c r="A240" s="23" t="s">
        <v>958</v>
      </c>
      <c r="B240" s="23" t="s">
        <v>959</v>
      </c>
      <c r="C240" s="24">
        <v>2373342.6800000002</v>
      </c>
      <c r="D240" s="24">
        <v>2309329.16</v>
      </c>
      <c r="E240" s="17"/>
    </row>
    <row r="241" spans="1:5" ht="12" customHeight="1" x14ac:dyDescent="0.15">
      <c r="A241" s="23" t="s">
        <v>960</v>
      </c>
      <c r="B241" s="23" t="s">
        <v>961</v>
      </c>
      <c r="C241" s="24">
        <v>1437328.18</v>
      </c>
      <c r="D241" s="24">
        <v>1343492.74</v>
      </c>
      <c r="E241" s="17"/>
    </row>
    <row r="242" spans="1:5" ht="12" customHeight="1" x14ac:dyDescent="0.15">
      <c r="A242" s="23" t="s">
        <v>962</v>
      </c>
      <c r="B242" s="23" t="s">
        <v>963</v>
      </c>
      <c r="C242" s="24">
        <v>92763.04</v>
      </c>
      <c r="D242" s="24">
        <v>183899.74</v>
      </c>
      <c r="E242" s="17"/>
    </row>
    <row r="243" spans="1:5" ht="12" customHeight="1" x14ac:dyDescent="0.15">
      <c r="A243" s="23" t="s">
        <v>964</v>
      </c>
      <c r="B243" s="23" t="s">
        <v>965</v>
      </c>
      <c r="C243" s="24">
        <v>724042.55</v>
      </c>
      <c r="D243" s="24">
        <v>849161.44</v>
      </c>
      <c r="E243" s="17"/>
    </row>
    <row r="244" spans="1:5" ht="12" customHeight="1" x14ac:dyDescent="0.15">
      <c r="A244" s="23" t="s">
        <v>966</v>
      </c>
      <c r="B244" s="23" t="s">
        <v>967</v>
      </c>
      <c r="C244" s="24">
        <v>82.92</v>
      </c>
      <c r="D244" s="24">
        <v>0</v>
      </c>
      <c r="E244" s="17"/>
    </row>
    <row r="245" spans="1:5" ht="12" customHeight="1" x14ac:dyDescent="0.15">
      <c r="A245" s="23" t="s">
        <v>968</v>
      </c>
      <c r="B245" s="23" t="s">
        <v>969</v>
      </c>
      <c r="C245" s="24">
        <v>33771.339999999997</v>
      </c>
      <c r="D245" s="24">
        <v>0</v>
      </c>
      <c r="E245" s="17"/>
    </row>
    <row r="246" spans="1:5" ht="12" customHeight="1" x14ac:dyDescent="0.15">
      <c r="A246" s="23" t="s">
        <v>970</v>
      </c>
      <c r="B246" s="23" t="s">
        <v>971</v>
      </c>
      <c r="C246" s="24">
        <v>750002.15</v>
      </c>
      <c r="D246" s="24">
        <v>777410.94</v>
      </c>
      <c r="E246" s="17"/>
    </row>
    <row r="247" spans="1:5" ht="12" customHeight="1" x14ac:dyDescent="0.15">
      <c r="A247" s="23" t="s">
        <v>972</v>
      </c>
      <c r="B247" s="23" t="s">
        <v>973</v>
      </c>
      <c r="C247" s="24">
        <v>143793.54999999999</v>
      </c>
      <c r="D247" s="24">
        <v>140562.25</v>
      </c>
      <c r="E247" s="17"/>
    </row>
    <row r="248" spans="1:5" ht="12" customHeight="1" x14ac:dyDescent="0.15">
      <c r="A248" s="23" t="s">
        <v>974</v>
      </c>
      <c r="B248" s="23" t="s">
        <v>975</v>
      </c>
      <c r="C248" s="24">
        <v>1204336.69</v>
      </c>
      <c r="D248" s="24">
        <v>1119509.48</v>
      </c>
      <c r="E248" s="17"/>
    </row>
    <row r="249" spans="1:5" ht="12" customHeight="1" x14ac:dyDescent="0.15">
      <c r="A249" s="23" t="s">
        <v>976</v>
      </c>
      <c r="B249" s="23" t="s">
        <v>977</v>
      </c>
      <c r="C249" s="24">
        <v>145077.39000000001</v>
      </c>
      <c r="D249" s="24">
        <v>143459.54999999999</v>
      </c>
      <c r="E249" s="17"/>
    </row>
    <row r="250" spans="1:5" ht="12" customHeight="1" x14ac:dyDescent="0.15">
      <c r="A250" s="23" t="s">
        <v>978</v>
      </c>
      <c r="B250" s="23" t="s">
        <v>979</v>
      </c>
      <c r="C250" s="24">
        <v>382142.73</v>
      </c>
      <c r="D250" s="24">
        <v>382235.32</v>
      </c>
      <c r="E250" s="17"/>
    </row>
    <row r="251" spans="1:5" ht="12" customHeight="1" x14ac:dyDescent="0.15">
      <c r="A251" s="23" t="s">
        <v>980</v>
      </c>
      <c r="B251" s="23" t="s">
        <v>981</v>
      </c>
      <c r="C251" s="24">
        <v>280483.48</v>
      </c>
      <c r="D251" s="24">
        <v>271998.14</v>
      </c>
      <c r="E251" s="17"/>
    </row>
    <row r="252" spans="1:5" ht="12" customHeight="1" x14ac:dyDescent="0.15">
      <c r="A252" s="23" t="s">
        <v>982</v>
      </c>
      <c r="B252" s="23" t="s">
        <v>983</v>
      </c>
      <c r="C252" s="24">
        <v>124885.51</v>
      </c>
      <c r="D252" s="24">
        <v>110826.3</v>
      </c>
    </row>
    <row r="253" spans="1:5" ht="12" customHeight="1" x14ac:dyDescent="0.15">
      <c r="A253" s="23" t="s">
        <v>984</v>
      </c>
      <c r="B253" s="23" t="s">
        <v>985</v>
      </c>
      <c r="C253" s="24">
        <v>437981.1</v>
      </c>
      <c r="D253" s="24">
        <v>505808.87</v>
      </c>
      <c r="E253" s="17"/>
    </row>
    <row r="254" spans="1:5" ht="12" customHeight="1" x14ac:dyDescent="0.15">
      <c r="A254" s="23" t="s">
        <v>986</v>
      </c>
      <c r="B254" s="23" t="s">
        <v>987</v>
      </c>
      <c r="C254" s="24">
        <v>262895.56</v>
      </c>
      <c r="D254" s="24">
        <v>274106.51</v>
      </c>
      <c r="E254" s="17"/>
    </row>
    <row r="255" spans="1:5" ht="12" customHeight="1" x14ac:dyDescent="0.15">
      <c r="A255" s="23" t="s">
        <v>988</v>
      </c>
      <c r="B255" s="23" t="s">
        <v>989</v>
      </c>
      <c r="C255" s="25">
        <v>338147.49</v>
      </c>
      <c r="D255" s="25">
        <v>338614.12</v>
      </c>
      <c r="E255" s="18"/>
    </row>
    <row r="256" spans="1:5" ht="12" customHeight="1" x14ac:dyDescent="0.15">
      <c r="A256" s="23"/>
      <c r="B256" s="23"/>
      <c r="C256" s="24"/>
      <c r="D256" s="24"/>
      <c r="E256" s="17"/>
    </row>
    <row r="257" spans="1:5" ht="12" customHeight="1" x14ac:dyDescent="0.15">
      <c r="A257" s="23" t="s">
        <v>990</v>
      </c>
      <c r="B257" s="23" t="s">
        <v>949</v>
      </c>
      <c r="C257" s="24">
        <v>-10748517.26</v>
      </c>
      <c r="D257" s="24">
        <v>-10942611.08</v>
      </c>
      <c r="E257" s="17"/>
    </row>
    <row r="258" spans="1:5" ht="12" customHeight="1" x14ac:dyDescent="0.15">
      <c r="A258" s="23"/>
      <c r="B258" s="23"/>
      <c r="C258" s="24"/>
      <c r="D258" s="24"/>
      <c r="E258" s="17"/>
    </row>
    <row r="259" spans="1:5" ht="12" customHeight="1" x14ac:dyDescent="0.15">
      <c r="A259" s="23" t="s">
        <v>991</v>
      </c>
      <c r="B259" s="23" t="s">
        <v>992</v>
      </c>
      <c r="C259" s="24"/>
      <c r="D259" s="24"/>
      <c r="E259" s="17"/>
    </row>
    <row r="260" spans="1:5" ht="12" customHeight="1" x14ac:dyDescent="0.15">
      <c r="A260" s="23" t="s">
        <v>993</v>
      </c>
      <c r="B260" s="23" t="s">
        <v>994</v>
      </c>
      <c r="C260" s="24">
        <v>2625100.23</v>
      </c>
      <c r="D260" s="24">
        <v>787298.69</v>
      </c>
      <c r="E260" s="17"/>
    </row>
    <row r="261" spans="1:5" ht="12" customHeight="1" x14ac:dyDescent="0.15">
      <c r="A261" s="23" t="s">
        <v>995</v>
      </c>
      <c r="B261" s="23" t="s">
        <v>996</v>
      </c>
      <c r="C261" s="24">
        <v>0</v>
      </c>
      <c r="D261" s="24">
        <v>236151.5</v>
      </c>
      <c r="E261" s="17"/>
    </row>
    <row r="262" spans="1:5" ht="12" customHeight="1" x14ac:dyDescent="0.15">
      <c r="A262" s="23" t="s">
        <v>997</v>
      </c>
      <c r="B262" s="23" t="s">
        <v>998</v>
      </c>
      <c r="C262" s="24">
        <v>843.84</v>
      </c>
      <c r="D262" s="24">
        <v>0</v>
      </c>
      <c r="E262" s="17"/>
    </row>
    <row r="263" spans="1:5" ht="12" customHeight="1" x14ac:dyDescent="0.15">
      <c r="A263" s="23" t="s">
        <v>999</v>
      </c>
      <c r="B263" s="23" t="s">
        <v>1000</v>
      </c>
      <c r="C263" s="24">
        <v>0</v>
      </c>
      <c r="D263" s="24">
        <v>20377.13</v>
      </c>
      <c r="E263" s="17"/>
    </row>
    <row r="264" spans="1:5" ht="12" customHeight="1" x14ac:dyDescent="0.15">
      <c r="A264" s="23" t="s">
        <v>1001</v>
      </c>
      <c r="B264" s="23" t="s">
        <v>1002</v>
      </c>
      <c r="C264" s="24">
        <v>0</v>
      </c>
      <c r="D264" s="24">
        <v>133252.73000000001</v>
      </c>
      <c r="E264" s="17"/>
    </row>
    <row r="265" spans="1:5" ht="12" customHeight="1" x14ac:dyDescent="0.15">
      <c r="A265" s="23" t="s">
        <v>1003</v>
      </c>
      <c r="B265" s="23" t="s">
        <v>1004</v>
      </c>
      <c r="C265" s="24">
        <v>3298849.83</v>
      </c>
      <c r="D265" s="24">
        <v>0</v>
      </c>
      <c r="E265" s="17"/>
    </row>
    <row r="266" spans="1:5" ht="12" customHeight="1" x14ac:dyDescent="0.15">
      <c r="A266" s="23" t="s">
        <v>1005</v>
      </c>
      <c r="B266" s="23" t="s">
        <v>1006</v>
      </c>
      <c r="C266" s="24">
        <v>517933.2</v>
      </c>
      <c r="D266" s="24">
        <v>0</v>
      </c>
      <c r="E266" s="17"/>
    </row>
    <row r="267" spans="1:5" ht="12" customHeight="1" x14ac:dyDescent="0.15">
      <c r="A267" s="23" t="s">
        <v>1007</v>
      </c>
      <c r="B267" s="23" t="s">
        <v>1008</v>
      </c>
      <c r="C267" s="25">
        <v>607898.57999999996</v>
      </c>
      <c r="D267" s="25">
        <v>0</v>
      </c>
      <c r="E267" s="18"/>
    </row>
    <row r="268" spans="1:5" ht="12" customHeight="1" x14ac:dyDescent="0.15">
      <c r="A268" s="23"/>
      <c r="B268" s="23"/>
      <c r="C268" s="24"/>
      <c r="D268" s="24"/>
      <c r="E268" s="17"/>
    </row>
    <row r="269" spans="1:5" ht="12" customHeight="1" x14ac:dyDescent="0.15">
      <c r="A269" s="23" t="s">
        <v>1009</v>
      </c>
      <c r="B269" s="23" t="s">
        <v>992</v>
      </c>
      <c r="C269" s="25">
        <v>-7050625.6799999997</v>
      </c>
      <c r="D269" s="25">
        <v>-1177080.05</v>
      </c>
      <c r="E269" s="18"/>
    </row>
    <row r="270" spans="1:5" ht="12" customHeight="1" x14ac:dyDescent="0.15">
      <c r="A270" s="23"/>
      <c r="B270" s="23"/>
      <c r="C270" s="24"/>
      <c r="D270" s="24"/>
      <c r="E270" s="17"/>
    </row>
    <row r="271" spans="1:5" ht="12" customHeight="1" x14ac:dyDescent="0.15">
      <c r="A271" s="23"/>
      <c r="B271" s="23"/>
      <c r="C271" s="24"/>
      <c r="D271" s="24"/>
      <c r="E271" s="17"/>
    </row>
    <row r="272" spans="1:5" ht="12" customHeight="1" x14ac:dyDescent="0.3">
      <c r="A272" s="23" t="s">
        <v>510</v>
      </c>
      <c r="B272" s="23"/>
      <c r="C272" s="26">
        <v>-106761409.01000001</v>
      </c>
      <c r="D272" s="26">
        <v>-98437366.780000001</v>
      </c>
      <c r="E272"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3"/>
  <sheetViews>
    <sheetView topLeftCell="A34" workbookViewId="0">
      <selection activeCell="A58" sqref="A58"/>
    </sheetView>
  </sheetViews>
  <sheetFormatPr defaultRowHeight="12" customHeight="1" x14ac:dyDescent="0.2"/>
  <cols>
    <col min="1" max="1" width="19.33203125" style="41" customWidth="1"/>
    <col min="2" max="2" width="54.33203125" style="41" bestFit="1" customWidth="1"/>
    <col min="3" max="4" width="19.33203125" style="42" customWidth="1"/>
    <col min="5" max="5" width="4.33203125" style="32" customWidth="1"/>
    <col min="6" max="6" width="14.5" style="32" customWidth="1"/>
    <col min="7" max="7" width="14.1640625" style="32" customWidth="1"/>
    <col min="8" max="8" width="17.83203125" style="32" customWidth="1"/>
    <col min="9" max="16384" width="9.33203125" style="32"/>
  </cols>
  <sheetData>
    <row r="1" spans="1:5" ht="12" customHeight="1" x14ac:dyDescent="0.35">
      <c r="A1" s="29" t="s">
        <v>1010</v>
      </c>
      <c r="B1" s="29" t="s">
        <v>43</v>
      </c>
      <c r="C1" s="30">
        <v>2019</v>
      </c>
      <c r="D1" s="30">
        <v>2018</v>
      </c>
      <c r="E1" s="31"/>
    </row>
    <row r="3" spans="1:5" ht="12" customHeight="1" x14ac:dyDescent="0.2">
      <c r="A3" s="33" t="s">
        <v>1</v>
      </c>
      <c r="B3" s="33" t="s">
        <v>1011</v>
      </c>
      <c r="C3" s="34"/>
      <c r="D3" s="34"/>
      <c r="E3" s="35"/>
    </row>
    <row r="4" spans="1:5" ht="12" customHeight="1" x14ac:dyDescent="0.2">
      <c r="A4" s="33" t="s">
        <v>551</v>
      </c>
      <c r="B4" s="33" t="s">
        <v>552</v>
      </c>
      <c r="C4" s="34">
        <v>727361.21</v>
      </c>
      <c r="D4" s="34">
        <v>543370.1</v>
      </c>
      <c r="E4" s="35"/>
    </row>
    <row r="5" spans="1:5" ht="12" customHeight="1" x14ac:dyDescent="0.2">
      <c r="A5" s="33" t="s">
        <v>807</v>
      </c>
      <c r="B5" s="33" t="s">
        <v>808</v>
      </c>
      <c r="C5" s="34">
        <v>0</v>
      </c>
      <c r="D5" s="34">
        <v>42358.91</v>
      </c>
      <c r="E5" s="35"/>
    </row>
    <row r="6" spans="1:5" ht="12" customHeight="1" x14ac:dyDescent="0.2">
      <c r="A6" s="33" t="s">
        <v>553</v>
      </c>
      <c r="B6" s="33" t="s">
        <v>554</v>
      </c>
      <c r="C6" s="34">
        <v>164999.92000000001</v>
      </c>
      <c r="D6" s="34">
        <v>65001.34</v>
      </c>
      <c r="E6" s="35"/>
    </row>
    <row r="7" spans="1:5" ht="12" customHeight="1" x14ac:dyDescent="0.2">
      <c r="A7" s="33" t="s">
        <v>557</v>
      </c>
      <c r="B7" s="33" t="s">
        <v>558</v>
      </c>
      <c r="C7" s="34">
        <v>96803.8</v>
      </c>
      <c r="D7" s="34">
        <v>96803.8</v>
      </c>
      <c r="E7" s="35"/>
    </row>
    <row r="8" spans="1:5" ht="12" customHeight="1" x14ac:dyDescent="0.2">
      <c r="A8" s="33" t="s">
        <v>761</v>
      </c>
      <c r="B8" s="33" t="s">
        <v>762</v>
      </c>
      <c r="C8" s="34">
        <v>51908.54</v>
      </c>
      <c r="D8" s="34">
        <v>48633.01</v>
      </c>
      <c r="E8" s="35"/>
    </row>
    <row r="9" spans="1:5" ht="12" customHeight="1" x14ac:dyDescent="0.2">
      <c r="A9" s="33" t="s">
        <v>784</v>
      </c>
      <c r="B9" s="33" t="s">
        <v>785</v>
      </c>
      <c r="C9" s="34">
        <v>663589.34</v>
      </c>
      <c r="D9" s="34">
        <v>645969.55000000005</v>
      </c>
      <c r="E9" s="35"/>
    </row>
    <row r="10" spans="1:5" ht="12" customHeight="1" x14ac:dyDescent="0.2">
      <c r="A10" s="33" t="s">
        <v>561</v>
      </c>
      <c r="B10" s="33" t="s">
        <v>562</v>
      </c>
      <c r="C10" s="34">
        <v>1799557.18</v>
      </c>
      <c r="D10" s="34">
        <v>1662777.53</v>
      </c>
      <c r="E10" s="35"/>
    </row>
    <row r="11" spans="1:5" ht="12" customHeight="1" x14ac:dyDescent="0.2">
      <c r="A11" s="33" t="s">
        <v>563</v>
      </c>
      <c r="B11" s="33" t="s">
        <v>564</v>
      </c>
      <c r="C11" s="34">
        <v>6424.98</v>
      </c>
      <c r="D11" s="34">
        <v>18162.97</v>
      </c>
      <c r="E11" s="35"/>
    </row>
    <row r="12" spans="1:5" ht="12" customHeight="1" x14ac:dyDescent="0.2">
      <c r="A12" s="33" t="s">
        <v>618</v>
      </c>
      <c r="B12" s="33" t="s">
        <v>619</v>
      </c>
      <c r="C12" s="34">
        <v>99019.46</v>
      </c>
      <c r="D12" s="34">
        <v>116943.75</v>
      </c>
      <c r="E12" s="35"/>
    </row>
    <row r="13" spans="1:5" ht="12" customHeight="1" x14ac:dyDescent="0.2">
      <c r="A13" s="33" t="s">
        <v>565</v>
      </c>
      <c r="B13" s="33" t="s">
        <v>566</v>
      </c>
      <c r="C13" s="34">
        <v>3980886.66</v>
      </c>
      <c r="D13" s="34">
        <v>3385295.46</v>
      </c>
      <c r="E13" s="35"/>
    </row>
    <row r="14" spans="1:5" ht="12" customHeight="1" x14ac:dyDescent="0.2">
      <c r="A14" s="33" t="s">
        <v>620</v>
      </c>
      <c r="B14" s="33" t="s">
        <v>621</v>
      </c>
      <c r="C14" s="34">
        <v>221561.7</v>
      </c>
      <c r="D14" s="34">
        <v>238748.23</v>
      </c>
      <c r="E14" s="35"/>
    </row>
    <row r="15" spans="1:5" ht="12" customHeight="1" x14ac:dyDescent="0.2">
      <c r="A15" s="33" t="s">
        <v>567</v>
      </c>
      <c r="B15" s="33" t="s">
        <v>568</v>
      </c>
      <c r="C15" s="34">
        <v>3443316.84</v>
      </c>
      <c r="D15" s="34">
        <v>2804194.3</v>
      </c>
      <c r="E15" s="35"/>
    </row>
    <row r="16" spans="1:5" ht="12" customHeight="1" x14ac:dyDescent="0.2">
      <c r="A16" s="33" t="s">
        <v>569</v>
      </c>
      <c r="B16" s="33" t="s">
        <v>570</v>
      </c>
      <c r="C16" s="34">
        <v>228511.88</v>
      </c>
      <c r="D16" s="34">
        <v>116642.4</v>
      </c>
      <c r="E16" s="35"/>
    </row>
    <row r="17" spans="1:5" ht="12" customHeight="1" x14ac:dyDescent="0.2">
      <c r="A17" s="33" t="s">
        <v>571</v>
      </c>
      <c r="B17" s="33" t="s">
        <v>572</v>
      </c>
      <c r="C17" s="34">
        <v>911135.29</v>
      </c>
      <c r="D17" s="34">
        <v>861153.15</v>
      </c>
      <c r="E17" s="35"/>
    </row>
    <row r="18" spans="1:5" ht="12" customHeight="1" x14ac:dyDescent="0.2">
      <c r="A18" s="33" t="s">
        <v>622</v>
      </c>
      <c r="B18" s="33" t="s">
        <v>623</v>
      </c>
      <c r="C18" s="34">
        <v>284214.73</v>
      </c>
      <c r="D18" s="34">
        <v>282617.78000000003</v>
      </c>
      <c r="E18" s="35"/>
    </row>
    <row r="19" spans="1:5" ht="12" customHeight="1" x14ac:dyDescent="0.2">
      <c r="A19" s="33" t="s">
        <v>624</v>
      </c>
      <c r="B19" s="33" t="s">
        <v>625</v>
      </c>
      <c r="C19" s="34">
        <v>3179951.88</v>
      </c>
      <c r="D19" s="34">
        <v>3257691.78</v>
      </c>
      <c r="E19" s="35"/>
    </row>
    <row r="20" spans="1:5" ht="12" customHeight="1" x14ac:dyDescent="0.2">
      <c r="A20" s="33" t="s">
        <v>626</v>
      </c>
      <c r="B20" s="33" t="s">
        <v>627</v>
      </c>
      <c r="C20" s="34">
        <v>534097.76</v>
      </c>
      <c r="D20" s="34">
        <v>577345.75</v>
      </c>
      <c r="E20" s="35"/>
    </row>
    <row r="21" spans="1:5" ht="12" customHeight="1" x14ac:dyDescent="0.2">
      <c r="A21" s="33" t="s">
        <v>628</v>
      </c>
      <c r="B21" s="33" t="s">
        <v>629</v>
      </c>
      <c r="C21" s="34">
        <v>31393.15</v>
      </c>
      <c r="D21" s="34">
        <v>41883.72</v>
      </c>
      <c r="E21" s="35"/>
    </row>
    <row r="22" spans="1:5" ht="12" customHeight="1" x14ac:dyDescent="0.2">
      <c r="A22" s="33" t="s">
        <v>575</v>
      </c>
      <c r="B22" s="33" t="s">
        <v>576</v>
      </c>
      <c r="C22" s="34">
        <v>134315.41</v>
      </c>
      <c r="D22" s="34">
        <v>132226.04999999999</v>
      </c>
      <c r="E22" s="35"/>
    </row>
    <row r="23" spans="1:5" ht="12" customHeight="1" x14ac:dyDescent="0.2">
      <c r="A23" s="33" t="s">
        <v>577</v>
      </c>
      <c r="B23" s="33" t="s">
        <v>578</v>
      </c>
      <c r="C23" s="34">
        <v>89458.11</v>
      </c>
      <c r="D23" s="34">
        <v>292637.92</v>
      </c>
      <c r="E23" s="35"/>
    </row>
    <row r="24" spans="1:5" ht="12" customHeight="1" x14ac:dyDescent="0.2">
      <c r="A24" s="33" t="s">
        <v>579</v>
      </c>
      <c r="B24" s="33" t="s">
        <v>580</v>
      </c>
      <c r="C24" s="34">
        <v>370418.88</v>
      </c>
      <c r="D24" s="34">
        <v>172936.58</v>
      </c>
      <c r="E24" s="35"/>
    </row>
    <row r="25" spans="1:5" ht="12" customHeight="1" x14ac:dyDescent="0.2">
      <c r="A25" s="33" t="s">
        <v>581</v>
      </c>
      <c r="B25" s="33" t="s">
        <v>582</v>
      </c>
      <c r="C25" s="34">
        <v>26126.36</v>
      </c>
      <c r="D25" s="34">
        <v>2819.83</v>
      </c>
      <c r="E25" s="35"/>
    </row>
    <row r="26" spans="1:5" ht="12" customHeight="1" x14ac:dyDescent="0.2">
      <c r="A26" s="33" t="s">
        <v>583</v>
      </c>
      <c r="B26" s="33" t="s">
        <v>584</v>
      </c>
      <c r="C26" s="34">
        <v>5626.51</v>
      </c>
      <c r="D26" s="34">
        <v>88772.54</v>
      </c>
      <c r="E26" s="35"/>
    </row>
    <row r="27" spans="1:5" ht="12" customHeight="1" x14ac:dyDescent="0.2">
      <c r="A27" s="33" t="s">
        <v>767</v>
      </c>
      <c r="B27" s="33" t="s">
        <v>768</v>
      </c>
      <c r="C27" s="34">
        <v>81432.19</v>
      </c>
      <c r="D27" s="34">
        <v>0</v>
      </c>
      <c r="E27" s="35"/>
    </row>
    <row r="28" spans="1:5" ht="12" customHeight="1" x14ac:dyDescent="0.2">
      <c r="A28" s="33" t="s">
        <v>769</v>
      </c>
      <c r="B28" s="33" t="s">
        <v>770</v>
      </c>
      <c r="C28" s="34">
        <v>4187.16</v>
      </c>
      <c r="D28" s="34">
        <v>0</v>
      </c>
      <c r="E28" s="35"/>
    </row>
    <row r="29" spans="1:5" ht="12" customHeight="1" x14ac:dyDescent="0.2">
      <c r="A29" s="33" t="s">
        <v>1012</v>
      </c>
      <c r="B29" s="33" t="s">
        <v>1013</v>
      </c>
      <c r="C29" s="34">
        <v>0</v>
      </c>
      <c r="D29" s="34">
        <v>21903.25</v>
      </c>
      <c r="E29" s="35"/>
    </row>
    <row r="30" spans="1:5" ht="12" customHeight="1" x14ac:dyDescent="0.2">
      <c r="A30" s="33" t="s">
        <v>826</v>
      </c>
      <c r="B30" s="33" t="s">
        <v>827</v>
      </c>
      <c r="C30" s="34">
        <v>1599606.82</v>
      </c>
      <c r="D30" s="34">
        <v>1579070.21</v>
      </c>
      <c r="E30" s="35"/>
    </row>
    <row r="31" spans="1:5" ht="12" customHeight="1" x14ac:dyDescent="0.2">
      <c r="A31" s="33" t="s">
        <v>593</v>
      </c>
      <c r="B31" s="33" t="s">
        <v>594</v>
      </c>
      <c r="C31" s="34">
        <v>609395.71</v>
      </c>
      <c r="D31" s="34">
        <v>568192.18999999994</v>
      </c>
      <c r="E31" s="35"/>
    </row>
    <row r="32" spans="1:5" ht="12" customHeight="1" x14ac:dyDescent="0.2">
      <c r="A32" s="33" t="s">
        <v>595</v>
      </c>
      <c r="B32" s="33" t="s">
        <v>596</v>
      </c>
      <c r="C32" s="34">
        <v>18974.11</v>
      </c>
      <c r="D32" s="34">
        <v>27143.03</v>
      </c>
      <c r="E32" s="35"/>
    </row>
    <row r="33" spans="1:5" ht="12" customHeight="1" x14ac:dyDescent="0.2">
      <c r="A33" s="33" t="s">
        <v>632</v>
      </c>
      <c r="B33" s="33" t="s">
        <v>633</v>
      </c>
      <c r="C33" s="34">
        <v>651054.21</v>
      </c>
      <c r="D33" s="34">
        <v>617880.98</v>
      </c>
      <c r="E33" s="35"/>
    </row>
    <row r="34" spans="1:5" ht="12" customHeight="1" x14ac:dyDescent="0.2">
      <c r="A34" s="33" t="s">
        <v>722</v>
      </c>
      <c r="B34" s="33" t="s">
        <v>723</v>
      </c>
      <c r="C34" s="34">
        <v>37064.47</v>
      </c>
      <c r="D34" s="34">
        <v>0</v>
      </c>
      <c r="E34" s="35"/>
    </row>
    <row r="35" spans="1:5" ht="12" customHeight="1" x14ac:dyDescent="0.2">
      <c r="A35" s="33" t="s">
        <v>634</v>
      </c>
      <c r="B35" s="33" t="s">
        <v>635</v>
      </c>
      <c r="C35" s="34">
        <v>109901.87</v>
      </c>
      <c r="D35" s="34">
        <v>3831.04</v>
      </c>
      <c r="E35" s="35"/>
    </row>
    <row r="36" spans="1:5" ht="12" customHeight="1" x14ac:dyDescent="0.2">
      <c r="A36" s="33" t="s">
        <v>603</v>
      </c>
      <c r="B36" s="33" t="s">
        <v>604</v>
      </c>
      <c r="C36" s="34">
        <v>51093.05</v>
      </c>
      <c r="D36" s="34">
        <v>0</v>
      </c>
      <c r="E36" s="35"/>
    </row>
    <row r="37" spans="1:5" ht="12" customHeight="1" x14ac:dyDescent="0.2">
      <c r="A37" s="33" t="s">
        <v>605</v>
      </c>
      <c r="B37" s="33" t="s">
        <v>606</v>
      </c>
      <c r="C37" s="34">
        <v>65943.570000000007</v>
      </c>
      <c r="D37" s="34">
        <v>0</v>
      </c>
      <c r="E37" s="35"/>
    </row>
    <row r="38" spans="1:5" ht="12" customHeight="1" x14ac:dyDescent="0.2">
      <c r="A38" s="33" t="s">
        <v>685</v>
      </c>
      <c r="B38" s="33" t="s">
        <v>686</v>
      </c>
      <c r="C38" s="34">
        <v>311111.56</v>
      </c>
      <c r="D38" s="34">
        <v>0</v>
      </c>
      <c r="E38" s="35"/>
    </row>
    <row r="39" spans="1:5" ht="12" customHeight="1" x14ac:dyDescent="0.2">
      <c r="A39" s="33" t="s">
        <v>607</v>
      </c>
      <c r="B39" s="33" t="s">
        <v>608</v>
      </c>
      <c r="C39" s="34">
        <v>257853.36</v>
      </c>
      <c r="D39" s="34">
        <v>0</v>
      </c>
      <c r="E39" s="35"/>
    </row>
    <row r="40" spans="1:5" ht="12" customHeight="1" x14ac:dyDescent="0.2">
      <c r="A40" s="33" t="s">
        <v>609</v>
      </c>
      <c r="B40" s="33" t="s">
        <v>610</v>
      </c>
      <c r="C40" s="34">
        <v>170429.01</v>
      </c>
      <c r="D40" s="34">
        <v>0</v>
      </c>
      <c r="E40" s="35"/>
    </row>
    <row r="41" spans="1:5" ht="12" customHeight="1" x14ac:dyDescent="0.2">
      <c r="A41" s="33" t="s">
        <v>638</v>
      </c>
      <c r="B41" s="33" t="s">
        <v>639</v>
      </c>
      <c r="C41" s="34">
        <v>78652.289999999994</v>
      </c>
      <c r="D41" s="34">
        <v>77212.98</v>
      </c>
      <c r="E41" s="35"/>
    </row>
    <row r="42" spans="1:5" ht="12" customHeight="1" x14ac:dyDescent="0.2">
      <c r="A42" s="33" t="s">
        <v>640</v>
      </c>
      <c r="B42" s="33" t="s">
        <v>641</v>
      </c>
      <c r="C42" s="34">
        <v>127461.72</v>
      </c>
      <c r="D42" s="34">
        <v>129691.58</v>
      </c>
      <c r="E42" s="35"/>
    </row>
    <row r="43" spans="1:5" ht="12" customHeight="1" x14ac:dyDescent="0.2">
      <c r="A43" s="33" t="s">
        <v>642</v>
      </c>
      <c r="B43" s="33" t="s">
        <v>643</v>
      </c>
      <c r="C43" s="34">
        <v>10618.69</v>
      </c>
      <c r="D43" s="34">
        <v>10017.620000000001</v>
      </c>
      <c r="E43" s="35"/>
    </row>
    <row r="44" spans="1:5" ht="12" customHeight="1" x14ac:dyDescent="0.2">
      <c r="A44" s="33" t="s">
        <v>644</v>
      </c>
      <c r="B44" s="33" t="s">
        <v>645</v>
      </c>
      <c r="C44" s="34">
        <v>55684.160000000003</v>
      </c>
      <c r="D44" s="34">
        <v>72182.880000000005</v>
      </c>
      <c r="E44" s="35"/>
    </row>
    <row r="45" spans="1:5" ht="12" customHeight="1" x14ac:dyDescent="0.2">
      <c r="A45" s="33" t="s">
        <v>646</v>
      </c>
      <c r="B45" s="33" t="s">
        <v>647</v>
      </c>
      <c r="C45" s="34">
        <v>29750.01</v>
      </c>
      <c r="D45" s="34">
        <v>21266.73</v>
      </c>
      <c r="E45" s="35"/>
    </row>
    <row r="46" spans="1:5" ht="12" customHeight="1" x14ac:dyDescent="0.2">
      <c r="A46" s="33" t="s">
        <v>648</v>
      </c>
      <c r="B46" s="33" t="s">
        <v>649</v>
      </c>
      <c r="C46" s="34">
        <v>76943.320000000007</v>
      </c>
      <c r="D46" s="34">
        <v>60610.27</v>
      </c>
      <c r="E46" s="35"/>
    </row>
    <row r="47" spans="1:5" ht="12" customHeight="1" x14ac:dyDescent="0.2">
      <c r="A47" s="33" t="s">
        <v>650</v>
      </c>
      <c r="B47" s="33" t="s">
        <v>651</v>
      </c>
      <c r="C47" s="34">
        <v>1134297.83</v>
      </c>
      <c r="D47" s="34">
        <v>1219347.8700000001</v>
      </c>
      <c r="E47" s="35"/>
    </row>
    <row r="48" spans="1:5" ht="12" customHeight="1" x14ac:dyDescent="0.2">
      <c r="A48" s="33" t="s">
        <v>830</v>
      </c>
      <c r="B48" s="33" t="s">
        <v>831</v>
      </c>
      <c r="C48" s="36">
        <v>1734351.72</v>
      </c>
      <c r="D48" s="36">
        <v>353818.21</v>
      </c>
      <c r="E48" s="37"/>
    </row>
    <row r="49" spans="1:7" ht="12" customHeight="1" x14ac:dyDescent="0.2">
      <c r="A49" s="33" t="s">
        <v>794</v>
      </c>
      <c r="B49" s="33" t="s">
        <v>795</v>
      </c>
      <c r="C49" s="34">
        <v>375392.46</v>
      </c>
      <c r="D49" s="34">
        <v>401646.98</v>
      </c>
      <c r="E49" s="35"/>
      <c r="F49" s="32" t="s">
        <v>1014</v>
      </c>
    </row>
    <row r="50" spans="1:7" ht="12" customHeight="1" x14ac:dyDescent="0.2">
      <c r="A50" s="33" t="s">
        <v>630</v>
      </c>
      <c r="B50" s="33" t="s">
        <v>631</v>
      </c>
      <c r="C50" s="34">
        <v>23502.19</v>
      </c>
      <c r="D50" s="34">
        <v>0</v>
      </c>
      <c r="E50" s="35"/>
      <c r="F50" s="32" t="s">
        <v>1014</v>
      </c>
    </row>
    <row r="51" spans="1:7" ht="12" customHeight="1" x14ac:dyDescent="0.2">
      <c r="A51" s="33" t="s">
        <v>800</v>
      </c>
      <c r="B51" s="33" t="s">
        <v>801</v>
      </c>
      <c r="C51" s="34">
        <v>9445.61</v>
      </c>
      <c r="D51" s="34">
        <v>0</v>
      </c>
      <c r="E51" s="35"/>
      <c r="F51" s="32" t="s">
        <v>1014</v>
      </c>
    </row>
    <row r="52" spans="1:7" ht="12" customHeight="1" x14ac:dyDescent="0.2">
      <c r="A52" s="33" t="s">
        <v>636</v>
      </c>
      <c r="B52" s="33" t="s">
        <v>637</v>
      </c>
      <c r="C52" s="34">
        <v>292028.09000000003</v>
      </c>
      <c r="D52" s="34">
        <v>227746.26</v>
      </c>
      <c r="E52" s="35"/>
      <c r="F52" s="32" t="s">
        <v>1014</v>
      </c>
    </row>
    <row r="53" spans="1:7" ht="12" customHeight="1" x14ac:dyDescent="0.2">
      <c r="A53" s="33"/>
      <c r="B53" s="38" t="s">
        <v>1015</v>
      </c>
      <c r="C53" s="39">
        <f>SUBTOTAL(9,C4:C52)</f>
        <v>24966854.770000003</v>
      </c>
      <c r="D53" s="39">
        <f>SUBTOTAL(9,D4:D52)</f>
        <v>20886548.530000005</v>
      </c>
      <c r="E53" s="35"/>
      <c r="F53" s="34">
        <v>-24266486.420000002</v>
      </c>
      <c r="G53" s="34">
        <v>-20257155.289999999</v>
      </c>
    </row>
    <row r="54" spans="1:7" ht="12" customHeight="1" x14ac:dyDescent="0.2">
      <c r="A54" s="33" t="s">
        <v>1016</v>
      </c>
      <c r="B54" s="33" t="s">
        <v>1017</v>
      </c>
      <c r="C54" s="34">
        <v>0</v>
      </c>
      <c r="D54" s="34">
        <v>658366.15</v>
      </c>
      <c r="E54" s="35"/>
      <c r="F54" s="34"/>
      <c r="G54" s="34"/>
    </row>
    <row r="55" spans="1:7" ht="12" customHeight="1" x14ac:dyDescent="0.2">
      <c r="A55" s="33" t="s">
        <v>573</v>
      </c>
      <c r="B55" s="33" t="s">
        <v>574</v>
      </c>
      <c r="C55" s="34">
        <v>612441.02</v>
      </c>
      <c r="D55" s="34">
        <v>485699.89</v>
      </c>
      <c r="E55" s="35"/>
      <c r="F55" s="34"/>
      <c r="G55" s="34"/>
    </row>
    <row r="56" spans="1:7" ht="12" customHeight="1" x14ac:dyDescent="0.2">
      <c r="A56" s="33" t="s">
        <v>611</v>
      </c>
      <c r="B56" s="33" t="s">
        <v>612</v>
      </c>
      <c r="C56" s="34">
        <v>3481144.23</v>
      </c>
      <c r="D56" s="34">
        <v>4319903.84</v>
      </c>
      <c r="E56" s="35"/>
      <c r="F56" s="34"/>
      <c r="G56" s="34"/>
    </row>
    <row r="57" spans="1:7" ht="12" customHeight="1" x14ac:dyDescent="0.2">
      <c r="A57" s="33" t="s">
        <v>777</v>
      </c>
      <c r="B57" s="33" t="s">
        <v>778</v>
      </c>
      <c r="C57" s="34">
        <v>1606475.28</v>
      </c>
      <c r="D57" s="34">
        <v>1416691.08</v>
      </c>
      <c r="E57" s="35"/>
      <c r="F57" s="34"/>
      <c r="G57" s="34"/>
    </row>
    <row r="58" spans="1:7" ht="12" customHeight="1" x14ac:dyDescent="0.2">
      <c r="A58" s="33" t="s">
        <v>802</v>
      </c>
      <c r="B58" s="33" t="s">
        <v>803</v>
      </c>
      <c r="C58" s="34">
        <v>2537053.06</v>
      </c>
      <c r="D58" s="34">
        <v>2517697.2999999998</v>
      </c>
      <c r="E58" s="35"/>
      <c r="F58" s="34"/>
      <c r="G58" s="34"/>
    </row>
    <row r="59" spans="1:7" ht="12" customHeight="1" x14ac:dyDescent="0.2">
      <c r="A59" s="33" t="s">
        <v>613</v>
      </c>
      <c r="B59" s="33" t="s">
        <v>614</v>
      </c>
      <c r="C59" s="34">
        <v>536080.36</v>
      </c>
      <c r="D59" s="34">
        <v>646461.11</v>
      </c>
      <c r="E59" s="35"/>
      <c r="F59" s="34"/>
      <c r="G59" s="34"/>
    </row>
    <row r="60" spans="1:7" ht="12" customHeight="1" x14ac:dyDescent="0.2">
      <c r="A60" s="33" t="s">
        <v>1018</v>
      </c>
      <c r="B60" s="33" t="s">
        <v>1019</v>
      </c>
      <c r="C60" s="34">
        <v>0</v>
      </c>
      <c r="D60" s="34">
        <v>35005.14</v>
      </c>
      <c r="E60" s="35"/>
      <c r="F60" s="34"/>
      <c r="G60" s="34"/>
    </row>
    <row r="61" spans="1:7" ht="12" customHeight="1" x14ac:dyDescent="0.2">
      <c r="A61" s="33" t="s">
        <v>1020</v>
      </c>
      <c r="B61" s="33" t="s">
        <v>1021</v>
      </c>
      <c r="C61" s="34">
        <v>0</v>
      </c>
      <c r="D61" s="34">
        <v>654765.09</v>
      </c>
      <c r="E61" s="35"/>
      <c r="F61" s="34"/>
      <c r="G61" s="34"/>
    </row>
    <row r="62" spans="1:7" ht="12" customHeight="1" x14ac:dyDescent="0.2">
      <c r="A62" s="33" t="s">
        <v>1022</v>
      </c>
      <c r="B62" s="33" t="s">
        <v>1023</v>
      </c>
      <c r="C62" s="34">
        <v>0</v>
      </c>
      <c r="D62" s="34">
        <v>237969.88</v>
      </c>
      <c r="E62" s="35"/>
      <c r="F62" s="34"/>
      <c r="G62" s="34"/>
    </row>
    <row r="63" spans="1:7" ht="12" customHeight="1" x14ac:dyDescent="0.2">
      <c r="A63" s="33" t="s">
        <v>1024</v>
      </c>
      <c r="B63" s="33" t="s">
        <v>1025</v>
      </c>
      <c r="C63" s="34">
        <v>0</v>
      </c>
      <c r="D63" s="34">
        <v>6984.24</v>
      </c>
      <c r="E63" s="35"/>
      <c r="F63" s="34"/>
      <c r="G63" s="34"/>
    </row>
    <row r="64" spans="1:7" ht="12" customHeight="1" x14ac:dyDescent="0.2">
      <c r="A64" s="33"/>
      <c r="B64" s="38" t="s">
        <v>1015</v>
      </c>
      <c r="C64" s="39">
        <f>SUBTOTAL(9,C54:C63)</f>
        <v>8773193.9499999993</v>
      </c>
      <c r="D64" s="39">
        <f>SUBTOTAL(9,D54:D63)</f>
        <v>10979543.720000001</v>
      </c>
      <c r="E64" s="35"/>
      <c r="F64" s="34"/>
      <c r="G64" s="34"/>
    </row>
    <row r="65" spans="1:7" ht="12" customHeight="1" x14ac:dyDescent="0.2">
      <c r="A65" s="33" t="s">
        <v>19</v>
      </c>
      <c r="B65" s="38" t="s">
        <v>1026</v>
      </c>
      <c r="C65" s="39">
        <f>SUBTOTAL(9,C4:C64)</f>
        <v>33740048.720000006</v>
      </c>
      <c r="D65" s="39">
        <f>SUBTOTAL(9,D4:D64)</f>
        <v>31866092.25</v>
      </c>
      <c r="E65" s="35"/>
      <c r="F65" s="34"/>
      <c r="G65" s="34"/>
    </row>
    <row r="66" spans="1:7" ht="12" customHeight="1" x14ac:dyDescent="0.2">
      <c r="A66" s="33"/>
      <c r="B66" s="38"/>
      <c r="C66" s="39"/>
      <c r="D66" s="39"/>
      <c r="E66" s="35"/>
      <c r="F66" s="34"/>
      <c r="G66" s="34"/>
    </row>
    <row r="67" spans="1:7" ht="12" customHeight="1" x14ac:dyDescent="0.2">
      <c r="A67" s="32"/>
      <c r="B67" s="32"/>
      <c r="C67" s="32"/>
      <c r="D67" s="32"/>
      <c r="E67" s="35"/>
    </row>
    <row r="68" spans="1:7" ht="12" customHeight="1" x14ac:dyDescent="0.2">
      <c r="A68" s="33"/>
      <c r="B68" s="33"/>
      <c r="C68" s="34"/>
      <c r="D68" s="34"/>
      <c r="E68" s="35"/>
    </row>
    <row r="69" spans="1:7" ht="12" customHeight="1" x14ac:dyDescent="0.2">
      <c r="A69" s="33" t="s">
        <v>20</v>
      </c>
      <c r="B69" s="33" t="s">
        <v>1027</v>
      </c>
      <c r="C69" s="34"/>
      <c r="D69" s="34"/>
      <c r="E69" s="35"/>
    </row>
    <row r="70" spans="1:7" ht="12" customHeight="1" x14ac:dyDescent="0.2">
      <c r="A70" s="33" t="s">
        <v>694</v>
      </c>
      <c r="B70" s="33" t="s">
        <v>695</v>
      </c>
      <c r="C70" s="34">
        <v>350252.93</v>
      </c>
      <c r="D70" s="34">
        <v>333013.78000000003</v>
      </c>
      <c r="E70" s="35"/>
    </row>
    <row r="71" spans="1:7" ht="12" customHeight="1" x14ac:dyDescent="0.2">
      <c r="A71" s="33" t="s">
        <v>696</v>
      </c>
      <c r="B71" s="33" t="s">
        <v>697</v>
      </c>
      <c r="C71" s="34">
        <v>232262.34</v>
      </c>
      <c r="D71" s="34">
        <v>180344.89</v>
      </c>
      <c r="E71" s="35"/>
    </row>
    <row r="72" spans="1:7" ht="12" customHeight="1" x14ac:dyDescent="0.2">
      <c r="A72" s="33" t="s">
        <v>700</v>
      </c>
      <c r="B72" s="33" t="s">
        <v>701</v>
      </c>
      <c r="C72" s="34">
        <v>409319.07</v>
      </c>
      <c r="D72" s="34">
        <v>420056.47</v>
      </c>
      <c r="E72" s="35"/>
    </row>
    <row r="73" spans="1:7" ht="12" customHeight="1" x14ac:dyDescent="0.2">
      <c r="A73" s="33" t="s">
        <v>702</v>
      </c>
      <c r="B73" s="33" t="s">
        <v>703</v>
      </c>
      <c r="C73" s="34">
        <v>17498.28</v>
      </c>
      <c r="D73" s="34">
        <v>0</v>
      </c>
      <c r="E73" s="35"/>
    </row>
    <row r="74" spans="1:7" ht="12" customHeight="1" x14ac:dyDescent="0.2">
      <c r="A74" s="33" t="s">
        <v>708</v>
      </c>
      <c r="B74" s="33" t="s">
        <v>709</v>
      </c>
      <c r="C74" s="34">
        <v>1998727.08</v>
      </c>
      <c r="D74" s="34">
        <v>1955938.68</v>
      </c>
      <c r="E74" s="35"/>
    </row>
    <row r="75" spans="1:7" ht="12" customHeight="1" x14ac:dyDescent="0.2">
      <c r="A75" s="33" t="s">
        <v>828</v>
      </c>
      <c r="B75" s="33" t="s">
        <v>829</v>
      </c>
      <c r="C75" s="34">
        <v>387092.78</v>
      </c>
      <c r="D75" s="34">
        <v>365095.21</v>
      </c>
    </row>
    <row r="76" spans="1:7" ht="12" customHeight="1" x14ac:dyDescent="0.2">
      <c r="A76" s="33" t="s">
        <v>710</v>
      </c>
      <c r="B76" s="33" t="s">
        <v>711</v>
      </c>
      <c r="C76" s="34">
        <v>1413116.41</v>
      </c>
      <c r="D76" s="34">
        <v>1232439.01</v>
      </c>
      <c r="E76" s="35"/>
    </row>
    <row r="77" spans="1:7" ht="12" customHeight="1" x14ac:dyDescent="0.2">
      <c r="A77" s="33" t="s">
        <v>712</v>
      </c>
      <c r="B77" s="33" t="s">
        <v>713</v>
      </c>
      <c r="C77" s="34">
        <v>175514.85</v>
      </c>
      <c r="D77" s="34">
        <v>166435.29</v>
      </c>
      <c r="E77" s="35"/>
    </row>
    <row r="78" spans="1:7" ht="12" customHeight="1" x14ac:dyDescent="0.2">
      <c r="A78" s="33" t="s">
        <v>714</v>
      </c>
      <c r="B78" s="33" t="s">
        <v>715</v>
      </c>
      <c r="C78" s="34">
        <v>231956.79</v>
      </c>
      <c r="D78" s="34">
        <v>197454.16</v>
      </c>
      <c r="E78" s="35"/>
    </row>
    <row r="79" spans="1:7" ht="12" customHeight="1" x14ac:dyDescent="0.2">
      <c r="A79" s="33" t="s">
        <v>1028</v>
      </c>
      <c r="B79" s="33" t="s">
        <v>1029</v>
      </c>
      <c r="C79" s="34">
        <v>0</v>
      </c>
      <c r="D79" s="34">
        <v>824014.07</v>
      </c>
      <c r="E79" s="35"/>
    </row>
    <row r="80" spans="1:7" ht="12" customHeight="1" x14ac:dyDescent="0.2">
      <c r="A80" s="33" t="s">
        <v>716</v>
      </c>
      <c r="B80" s="33" t="s">
        <v>717</v>
      </c>
      <c r="C80" s="34">
        <v>904178.03</v>
      </c>
      <c r="D80" s="34">
        <v>807942.14</v>
      </c>
      <c r="E80" s="35"/>
    </row>
    <row r="81" spans="1:7" ht="12" customHeight="1" x14ac:dyDescent="0.2">
      <c r="A81" s="33" t="s">
        <v>718</v>
      </c>
      <c r="B81" s="33" t="s">
        <v>719</v>
      </c>
      <c r="C81" s="34">
        <v>210296.6</v>
      </c>
      <c r="D81" s="34">
        <v>419247.04</v>
      </c>
      <c r="E81" s="35"/>
    </row>
    <row r="82" spans="1:7" ht="12" customHeight="1" x14ac:dyDescent="0.2">
      <c r="A82" s="33" t="s">
        <v>720</v>
      </c>
      <c r="B82" s="33" t="s">
        <v>721</v>
      </c>
      <c r="C82" s="34">
        <v>19413.87</v>
      </c>
      <c r="D82" s="34">
        <v>0</v>
      </c>
      <c r="E82" s="35"/>
    </row>
    <row r="83" spans="1:7" ht="12" customHeight="1" x14ac:dyDescent="0.2">
      <c r="A83" s="33" t="s">
        <v>746</v>
      </c>
      <c r="B83" s="33" t="s">
        <v>747</v>
      </c>
      <c r="C83" s="34">
        <v>451782.42</v>
      </c>
      <c r="D83" s="34">
        <v>134405.01</v>
      </c>
      <c r="E83" s="35"/>
    </row>
    <row r="84" spans="1:7" ht="12" customHeight="1" x14ac:dyDescent="0.2">
      <c r="A84" s="33" t="s">
        <v>748</v>
      </c>
      <c r="B84" s="33" t="s">
        <v>749</v>
      </c>
      <c r="C84" s="34">
        <v>743488.25</v>
      </c>
      <c r="D84" s="34">
        <v>0</v>
      </c>
      <c r="E84" s="35"/>
    </row>
    <row r="85" spans="1:7" ht="12" customHeight="1" x14ac:dyDescent="0.2">
      <c r="A85" s="33" t="s">
        <v>752</v>
      </c>
      <c r="B85" s="33" t="s">
        <v>753</v>
      </c>
      <c r="C85" s="34">
        <v>422408.53</v>
      </c>
      <c r="D85" s="34">
        <v>94873.06</v>
      </c>
      <c r="E85" s="35"/>
    </row>
    <row r="86" spans="1:7" ht="12" customHeight="1" x14ac:dyDescent="0.2">
      <c r="A86" s="33" t="s">
        <v>728</v>
      </c>
      <c r="B86" s="33" t="s">
        <v>729</v>
      </c>
      <c r="C86" s="34">
        <v>771442.24</v>
      </c>
      <c r="D86" s="34">
        <v>1625.4</v>
      </c>
      <c r="E86" s="35"/>
    </row>
    <row r="87" spans="1:7" ht="12" customHeight="1" x14ac:dyDescent="0.2">
      <c r="A87" s="33" t="s">
        <v>741</v>
      </c>
      <c r="B87" s="33" t="s">
        <v>742</v>
      </c>
      <c r="C87" s="34">
        <v>1372309.22</v>
      </c>
      <c r="D87" s="34">
        <v>1248795.57</v>
      </c>
      <c r="E87" s="35"/>
    </row>
    <row r="88" spans="1:7" ht="12" customHeight="1" x14ac:dyDescent="0.2">
      <c r="A88" s="33" t="s">
        <v>730</v>
      </c>
      <c r="B88" s="33" t="s">
        <v>731</v>
      </c>
      <c r="C88" s="34">
        <v>850312.41</v>
      </c>
      <c r="D88" s="34">
        <v>692458.17</v>
      </c>
      <c r="E88" s="35"/>
    </row>
    <row r="89" spans="1:7" ht="12" customHeight="1" x14ac:dyDescent="0.2">
      <c r="A89" s="33" t="s">
        <v>732</v>
      </c>
      <c r="B89" s="33" t="s">
        <v>733</v>
      </c>
      <c r="C89" s="34">
        <v>81470.429999999993</v>
      </c>
      <c r="D89" s="34">
        <v>79637.02</v>
      </c>
      <c r="E89" s="35"/>
    </row>
    <row r="90" spans="1:7" ht="12" customHeight="1" x14ac:dyDescent="0.2">
      <c r="A90" s="33" t="s">
        <v>734</v>
      </c>
      <c r="B90" s="33" t="s">
        <v>735</v>
      </c>
      <c r="C90" s="34">
        <v>3925</v>
      </c>
      <c r="D90" s="34">
        <v>7182.5</v>
      </c>
      <c r="E90" s="37"/>
    </row>
    <row r="91" spans="1:7" ht="12" customHeight="1" x14ac:dyDescent="0.2">
      <c r="A91" s="33" t="s">
        <v>736</v>
      </c>
      <c r="B91" s="33" t="s">
        <v>737</v>
      </c>
      <c r="C91" s="36">
        <v>203565</v>
      </c>
      <c r="D91" s="36">
        <v>204411.25</v>
      </c>
      <c r="E91" s="35"/>
    </row>
    <row r="92" spans="1:7" ht="12" customHeight="1" x14ac:dyDescent="0.2">
      <c r="A92" s="33"/>
      <c r="B92" s="38" t="s">
        <v>1015</v>
      </c>
      <c r="C92" s="39">
        <f>SUBTOTAL(9,C70:C91)</f>
        <v>11250332.530000001</v>
      </c>
      <c r="D92" s="39">
        <f>SUBTOTAL(9,D70:D91)</f>
        <v>9365368.7200000007</v>
      </c>
      <c r="E92" s="35"/>
      <c r="F92" s="34">
        <v>-11232834.25</v>
      </c>
      <c r="G92" s="34">
        <v>-9365368.7200000007</v>
      </c>
    </row>
    <row r="93" spans="1:7" ht="12" customHeight="1" x14ac:dyDescent="0.2">
      <c r="A93" s="33" t="s">
        <v>754</v>
      </c>
      <c r="B93" s="33" t="s">
        <v>755</v>
      </c>
      <c r="C93" s="34">
        <v>1587840.51</v>
      </c>
      <c r="D93" s="34">
        <v>1382432.97</v>
      </c>
      <c r="E93" s="35"/>
    </row>
    <row r="94" spans="1:7" ht="12" customHeight="1" x14ac:dyDescent="0.2">
      <c r="A94" s="33" t="s">
        <v>1030</v>
      </c>
      <c r="B94" s="33" t="s">
        <v>1031</v>
      </c>
      <c r="C94" s="34">
        <v>0</v>
      </c>
      <c r="D94" s="34">
        <v>311743.8</v>
      </c>
      <c r="E94" s="35"/>
    </row>
    <row r="95" spans="1:7" ht="12" customHeight="1" x14ac:dyDescent="0.2">
      <c r="A95" s="33"/>
      <c r="B95" s="38" t="s">
        <v>1015</v>
      </c>
      <c r="C95" s="39">
        <f>SUBTOTAL(9,C93:C94)</f>
        <v>1587840.51</v>
      </c>
      <c r="D95" s="39">
        <f>SUBTOTAL(9,D93:D94)</f>
        <v>1694176.77</v>
      </c>
      <c r="E95" s="35"/>
    </row>
    <row r="96" spans="1:7" ht="12" customHeight="1" x14ac:dyDescent="0.2">
      <c r="A96" s="33" t="s">
        <v>40</v>
      </c>
      <c r="B96" s="38" t="s">
        <v>1032</v>
      </c>
      <c r="C96" s="39">
        <f>SUBTOTAL(9,C70:C95)</f>
        <v>12838173.040000001</v>
      </c>
      <c r="D96" s="39">
        <f>SUBTOTAL(9,D70:D95)</f>
        <v>11059545.490000002</v>
      </c>
      <c r="E96" s="35"/>
    </row>
    <row r="97" spans="1:5" ht="12" customHeight="1" x14ac:dyDescent="0.2">
      <c r="A97" s="33"/>
      <c r="B97" s="33"/>
      <c r="C97" s="34"/>
      <c r="D97" s="34"/>
      <c r="E97" s="35"/>
    </row>
    <row r="98" spans="1:5" ht="12" customHeight="1" x14ac:dyDescent="0.2">
      <c r="A98" s="33" t="s">
        <v>41</v>
      </c>
      <c r="B98" s="33" t="s">
        <v>1033</v>
      </c>
      <c r="C98" s="34"/>
      <c r="D98" s="34"/>
      <c r="E98" s="35"/>
    </row>
    <row r="99" spans="1:5" ht="12" customHeight="1" x14ac:dyDescent="0.2">
      <c r="A99" s="33" t="s">
        <v>759</v>
      </c>
      <c r="B99" s="33" t="s">
        <v>760</v>
      </c>
      <c r="C99" s="34">
        <v>628422.56000000006</v>
      </c>
      <c r="D99" s="34">
        <v>388796.75</v>
      </c>
      <c r="E99" s="35"/>
    </row>
    <row r="100" spans="1:5" ht="12" customHeight="1" x14ac:dyDescent="0.2">
      <c r="A100" s="33" t="s">
        <v>782</v>
      </c>
      <c r="B100" s="33" t="s">
        <v>783</v>
      </c>
      <c r="C100" s="34">
        <v>1298352.19</v>
      </c>
      <c r="D100" s="34">
        <v>1391338.48</v>
      </c>
      <c r="E100" s="35"/>
    </row>
    <row r="101" spans="1:5" ht="12" customHeight="1" x14ac:dyDescent="0.2">
      <c r="A101" s="33" t="s">
        <v>824</v>
      </c>
      <c r="B101" s="33" t="s">
        <v>825</v>
      </c>
      <c r="C101" s="34">
        <v>695852.5</v>
      </c>
      <c r="D101" s="34">
        <v>864488.92</v>
      </c>
      <c r="E101" s="35"/>
    </row>
    <row r="102" spans="1:5" ht="12" customHeight="1" x14ac:dyDescent="0.2">
      <c r="A102" s="33" t="s">
        <v>763</v>
      </c>
      <c r="B102" s="33" t="s">
        <v>764</v>
      </c>
      <c r="C102" s="34">
        <v>988865.25</v>
      </c>
      <c r="D102" s="34">
        <v>932729.5</v>
      </c>
      <c r="E102" s="35"/>
    </row>
    <row r="103" spans="1:5" ht="12" customHeight="1" x14ac:dyDescent="0.2">
      <c r="A103" s="33" t="s">
        <v>765</v>
      </c>
      <c r="B103" s="33" t="s">
        <v>766</v>
      </c>
      <c r="C103" s="34">
        <v>1908456.32</v>
      </c>
      <c r="D103" s="34">
        <v>1847724.24</v>
      </c>
      <c r="E103" s="35"/>
    </row>
    <row r="104" spans="1:5" ht="12" customHeight="1" x14ac:dyDescent="0.2">
      <c r="A104" s="33" t="s">
        <v>659</v>
      </c>
      <c r="B104" s="33" t="s">
        <v>660</v>
      </c>
      <c r="C104" s="34">
        <v>156606.57999999999</v>
      </c>
      <c r="D104" s="34">
        <v>150658.12</v>
      </c>
      <c r="E104" s="35"/>
    </row>
    <row r="105" spans="1:5" ht="12" customHeight="1" x14ac:dyDescent="0.2">
      <c r="A105" s="33" t="s">
        <v>788</v>
      </c>
      <c r="B105" s="33" t="s">
        <v>789</v>
      </c>
      <c r="C105" s="34">
        <v>3407143.56</v>
      </c>
      <c r="D105" s="34">
        <v>3745442.18</v>
      </c>
      <c r="E105" s="35"/>
    </row>
    <row r="106" spans="1:5" ht="12" customHeight="1" x14ac:dyDescent="0.2">
      <c r="A106" s="33" t="s">
        <v>906</v>
      </c>
      <c r="B106" s="33" t="s">
        <v>907</v>
      </c>
      <c r="C106" s="34">
        <v>2697699.73</v>
      </c>
      <c r="D106" s="34">
        <v>2080900.95</v>
      </c>
      <c r="E106" s="35"/>
    </row>
    <row r="107" spans="1:5" ht="12" customHeight="1" x14ac:dyDescent="0.2">
      <c r="A107" s="33" t="s">
        <v>704</v>
      </c>
      <c r="B107" s="33" t="s">
        <v>705</v>
      </c>
      <c r="C107" s="34">
        <v>77447.13</v>
      </c>
      <c r="D107" s="34">
        <v>4710.12</v>
      </c>
      <c r="E107" s="35"/>
    </row>
    <row r="108" spans="1:5" ht="12" customHeight="1" x14ac:dyDescent="0.2">
      <c r="A108" s="33" t="s">
        <v>587</v>
      </c>
      <c r="B108" s="33" t="s">
        <v>588</v>
      </c>
      <c r="C108" s="34">
        <v>15632.5</v>
      </c>
      <c r="D108" s="34">
        <v>0</v>
      </c>
      <c r="E108" s="35"/>
    </row>
    <row r="109" spans="1:5" ht="12" customHeight="1" x14ac:dyDescent="0.2">
      <c r="A109" s="33" t="s">
        <v>908</v>
      </c>
      <c r="B109" s="33" t="s">
        <v>909</v>
      </c>
      <c r="C109" s="34">
        <v>25438.42</v>
      </c>
      <c r="D109" s="34">
        <v>0</v>
      </c>
      <c r="E109" s="35"/>
    </row>
    <row r="110" spans="1:5" ht="12" customHeight="1" x14ac:dyDescent="0.2">
      <c r="A110" s="33" t="s">
        <v>910</v>
      </c>
      <c r="B110" s="33" t="s">
        <v>911</v>
      </c>
      <c r="C110" s="34">
        <v>35414.300000000003</v>
      </c>
      <c r="D110" s="34">
        <v>0</v>
      </c>
      <c r="E110" s="35"/>
    </row>
    <row r="111" spans="1:5" ht="12" customHeight="1" x14ac:dyDescent="0.2">
      <c r="A111" s="33" t="s">
        <v>792</v>
      </c>
      <c r="B111" s="33" t="s">
        <v>793</v>
      </c>
      <c r="C111" s="34">
        <v>555548.64</v>
      </c>
      <c r="D111" s="34">
        <v>545251.14</v>
      </c>
      <c r="E111" s="35"/>
    </row>
    <row r="112" spans="1:5" ht="12" customHeight="1" x14ac:dyDescent="0.2">
      <c r="A112" s="33" t="s">
        <v>796</v>
      </c>
      <c r="B112" s="33" t="s">
        <v>797</v>
      </c>
      <c r="C112" s="34">
        <v>1426616.18</v>
      </c>
      <c r="D112" s="34">
        <v>1408578.54</v>
      </c>
      <c r="E112" s="35"/>
    </row>
    <row r="113" spans="1:7" ht="12" customHeight="1" x14ac:dyDescent="0.2">
      <c r="A113" s="33" t="s">
        <v>813</v>
      </c>
      <c r="B113" s="33" t="s">
        <v>814</v>
      </c>
      <c r="C113" s="34">
        <v>1696180</v>
      </c>
      <c r="D113" s="34">
        <v>1696210</v>
      </c>
      <c r="E113" s="35"/>
    </row>
    <row r="114" spans="1:7" ht="12" customHeight="1" x14ac:dyDescent="0.2">
      <c r="A114" s="33" t="s">
        <v>773</v>
      </c>
      <c r="B114" s="33" t="s">
        <v>774</v>
      </c>
      <c r="C114" s="34">
        <v>399176.42</v>
      </c>
      <c r="D114" s="34">
        <v>233771.67</v>
      </c>
      <c r="E114" s="35"/>
    </row>
    <row r="115" spans="1:7" ht="12" customHeight="1" x14ac:dyDescent="0.2">
      <c r="A115" s="33" t="s">
        <v>798</v>
      </c>
      <c r="B115" s="33" t="s">
        <v>799</v>
      </c>
      <c r="C115" s="34">
        <v>485668.08</v>
      </c>
      <c r="D115" s="34">
        <v>380468.93</v>
      </c>
      <c r="E115" s="35"/>
    </row>
    <row r="116" spans="1:7" ht="12" customHeight="1" x14ac:dyDescent="0.2">
      <c r="A116" s="33" t="s">
        <v>817</v>
      </c>
      <c r="B116" s="33" t="s">
        <v>818</v>
      </c>
      <c r="C116" s="34">
        <v>5579280</v>
      </c>
      <c r="D116" s="34">
        <v>6392840</v>
      </c>
      <c r="E116" s="35"/>
    </row>
    <row r="117" spans="1:7" ht="12" customHeight="1" x14ac:dyDescent="0.2">
      <c r="A117" s="33" t="s">
        <v>597</v>
      </c>
      <c r="B117" s="33" t="s">
        <v>598</v>
      </c>
      <c r="C117" s="34">
        <v>433528.44</v>
      </c>
      <c r="D117" s="34">
        <v>410429.09</v>
      </c>
      <c r="E117" s="37"/>
    </row>
    <row r="118" spans="1:7" ht="12" customHeight="1" x14ac:dyDescent="0.2">
      <c r="A118" s="33" t="s">
        <v>819</v>
      </c>
      <c r="B118" s="33" t="s">
        <v>820</v>
      </c>
      <c r="C118" s="34">
        <v>1806750</v>
      </c>
      <c r="D118" s="34">
        <v>1806760</v>
      </c>
      <c r="E118" s="35"/>
    </row>
    <row r="119" spans="1:7" ht="12" customHeight="1" x14ac:dyDescent="0.2">
      <c r="A119" s="33" t="s">
        <v>601</v>
      </c>
      <c r="B119" s="33" t="s">
        <v>602</v>
      </c>
      <c r="C119" s="36">
        <v>465878.16</v>
      </c>
      <c r="D119" s="36">
        <v>446709.13</v>
      </c>
      <c r="E119" s="35"/>
    </row>
    <row r="120" spans="1:7" ht="12" customHeight="1" x14ac:dyDescent="0.2">
      <c r="A120" s="40" t="s">
        <v>89</v>
      </c>
      <c r="B120" s="40" t="s">
        <v>1033</v>
      </c>
      <c r="C120" s="39">
        <f>SUBTOTAL(9,C99:C119)</f>
        <v>24783956.960000005</v>
      </c>
      <c r="D120" s="39">
        <f>SUBTOTAL(9,D99:D119)</f>
        <v>24727807.759999998</v>
      </c>
      <c r="E120" s="35"/>
      <c r="F120" s="34">
        <v>-24783956.960000001</v>
      </c>
      <c r="G120" s="34">
        <v>-24727807.760000002</v>
      </c>
    </row>
    <row r="121" spans="1:7" ht="12" customHeight="1" x14ac:dyDescent="0.2">
      <c r="E121" s="35"/>
    </row>
    <row r="122" spans="1:7" ht="12" customHeight="1" x14ac:dyDescent="0.2">
      <c r="A122" s="33"/>
      <c r="B122" s="33"/>
      <c r="C122" s="34"/>
      <c r="D122" s="34"/>
      <c r="E122" s="35"/>
    </row>
    <row r="123" spans="1:7" ht="12" customHeight="1" x14ac:dyDescent="0.2">
      <c r="A123" s="33" t="s">
        <v>90</v>
      </c>
      <c r="B123" s="33" t="s">
        <v>1034</v>
      </c>
      <c r="C123" s="34"/>
      <c r="D123" s="34"/>
      <c r="E123" s="35"/>
    </row>
    <row r="124" spans="1:7" ht="12" customHeight="1" x14ac:dyDescent="0.2">
      <c r="A124" s="33" t="s">
        <v>655</v>
      </c>
      <c r="B124" s="33" t="s">
        <v>656</v>
      </c>
      <c r="C124" s="34">
        <v>216727.74</v>
      </c>
      <c r="D124" s="34">
        <v>213571.88</v>
      </c>
      <c r="E124" s="35"/>
    </row>
    <row r="125" spans="1:7" ht="12" customHeight="1" x14ac:dyDescent="0.2">
      <c r="A125" s="33" t="s">
        <v>657</v>
      </c>
      <c r="B125" s="33" t="s">
        <v>658</v>
      </c>
      <c r="C125" s="34">
        <v>402006.2</v>
      </c>
      <c r="D125" s="34">
        <v>542064.19999999995</v>
      </c>
      <c r="E125" s="35"/>
    </row>
    <row r="126" spans="1:7" ht="12" customHeight="1" x14ac:dyDescent="0.2">
      <c r="A126" s="33" t="s">
        <v>661</v>
      </c>
      <c r="B126" s="33" t="s">
        <v>662</v>
      </c>
      <c r="C126" s="34">
        <v>131137.35999999999</v>
      </c>
      <c r="D126" s="34">
        <v>26956.76</v>
      </c>
      <c r="E126" s="35"/>
    </row>
    <row r="127" spans="1:7" ht="12" customHeight="1" x14ac:dyDescent="0.2">
      <c r="A127" s="33" t="s">
        <v>663</v>
      </c>
      <c r="B127" s="33" t="s">
        <v>664</v>
      </c>
      <c r="C127" s="34">
        <v>154253.35</v>
      </c>
      <c r="D127" s="34">
        <v>144180.94</v>
      </c>
      <c r="E127" s="35"/>
    </row>
    <row r="128" spans="1:7" ht="12" customHeight="1" x14ac:dyDescent="0.2">
      <c r="A128" s="33" t="s">
        <v>665</v>
      </c>
      <c r="B128" s="33" t="s">
        <v>666</v>
      </c>
      <c r="C128" s="34">
        <v>100022.43</v>
      </c>
      <c r="D128" s="34">
        <v>0</v>
      </c>
      <c r="E128" s="35"/>
    </row>
    <row r="129" spans="1:7" ht="12" customHeight="1" x14ac:dyDescent="0.2">
      <c r="A129" s="33" t="s">
        <v>667</v>
      </c>
      <c r="B129" s="33" t="s">
        <v>668</v>
      </c>
      <c r="C129" s="34">
        <v>1216877.17</v>
      </c>
      <c r="D129" s="34">
        <v>1096735.57</v>
      </c>
    </row>
    <row r="130" spans="1:7" ht="12" customHeight="1" x14ac:dyDescent="0.2">
      <c r="A130" s="33" t="s">
        <v>669</v>
      </c>
      <c r="B130" s="33" t="s">
        <v>670</v>
      </c>
      <c r="C130" s="34">
        <v>7780.58</v>
      </c>
      <c r="D130" s="34">
        <v>8117.9</v>
      </c>
      <c r="E130" s="35"/>
    </row>
    <row r="131" spans="1:7" ht="12" customHeight="1" x14ac:dyDescent="0.2">
      <c r="A131" s="33" t="s">
        <v>675</v>
      </c>
      <c r="B131" s="33" t="s">
        <v>676</v>
      </c>
      <c r="C131" s="34">
        <v>428307.6</v>
      </c>
      <c r="D131" s="34">
        <v>298427.96000000002</v>
      </c>
      <c r="E131" s="35"/>
    </row>
    <row r="132" spans="1:7" ht="12" customHeight="1" x14ac:dyDescent="0.2">
      <c r="A132" s="33" t="s">
        <v>677</v>
      </c>
      <c r="B132" s="33" t="s">
        <v>678</v>
      </c>
      <c r="C132" s="34">
        <v>280196.17</v>
      </c>
      <c r="D132" s="34">
        <v>310219</v>
      </c>
      <c r="E132" s="35"/>
    </row>
    <row r="133" spans="1:7" ht="12" customHeight="1" x14ac:dyDescent="0.2">
      <c r="A133" s="33" t="s">
        <v>679</v>
      </c>
      <c r="B133" s="33" t="s">
        <v>680</v>
      </c>
      <c r="C133" s="34">
        <v>451497.12</v>
      </c>
      <c r="D133" s="34">
        <v>418209.18</v>
      </c>
      <c r="E133" s="35"/>
    </row>
    <row r="134" spans="1:7" ht="12" customHeight="1" x14ac:dyDescent="0.2">
      <c r="A134" s="33" t="s">
        <v>681</v>
      </c>
      <c r="B134" s="33" t="s">
        <v>682</v>
      </c>
      <c r="C134" s="34">
        <v>87729.56</v>
      </c>
      <c r="D134" s="34">
        <v>67641.240000000005</v>
      </c>
      <c r="E134" s="35"/>
    </row>
    <row r="135" spans="1:7" ht="12" customHeight="1" x14ac:dyDescent="0.2">
      <c r="A135" s="33" t="s">
        <v>683</v>
      </c>
      <c r="B135" s="33" t="s">
        <v>684</v>
      </c>
      <c r="C135" s="34">
        <v>6289.23</v>
      </c>
      <c r="D135" s="34">
        <v>1178.8800000000001</v>
      </c>
      <c r="E135" s="37"/>
    </row>
    <row r="136" spans="1:7" ht="12" customHeight="1" x14ac:dyDescent="0.2">
      <c r="A136" s="33" t="s">
        <v>687</v>
      </c>
      <c r="B136" s="33" t="s">
        <v>688</v>
      </c>
      <c r="C136" s="36">
        <v>1732729.95</v>
      </c>
      <c r="D136" s="36">
        <v>1390862.66</v>
      </c>
      <c r="E136" s="35"/>
    </row>
    <row r="137" spans="1:7" ht="12" customHeight="1" x14ac:dyDescent="0.2">
      <c r="A137" s="40" t="s">
        <v>169</v>
      </c>
      <c r="B137" s="40" t="s">
        <v>1034</v>
      </c>
      <c r="C137" s="39">
        <f>SUBTOTAL(9,C124:C136)</f>
        <v>5215554.46</v>
      </c>
      <c r="D137" s="39">
        <f>SUBTOTAL(9,D124:D136)</f>
        <v>4518166.17</v>
      </c>
      <c r="E137" s="35"/>
      <c r="F137" s="34">
        <v>-5915922.8099999996</v>
      </c>
      <c r="G137" s="34">
        <v>-5147559.41</v>
      </c>
    </row>
    <row r="138" spans="1:7" ht="12" customHeight="1" x14ac:dyDescent="0.2">
      <c r="A138" s="32"/>
      <c r="B138" s="32"/>
      <c r="C138" s="32"/>
      <c r="D138" s="32"/>
      <c r="E138" s="35"/>
    </row>
    <row r="139" spans="1:7" ht="12" customHeight="1" x14ac:dyDescent="0.2">
      <c r="A139" s="33"/>
      <c r="B139" s="33"/>
      <c r="C139" s="34"/>
      <c r="D139" s="34"/>
      <c r="E139" s="35"/>
    </row>
    <row r="140" spans="1:7" ht="12" customHeight="1" x14ac:dyDescent="0.2">
      <c r="A140" s="33" t="s">
        <v>170</v>
      </c>
      <c r="B140" s="33" t="s">
        <v>1035</v>
      </c>
      <c r="C140" s="34"/>
      <c r="D140" s="34"/>
      <c r="E140" s="35"/>
    </row>
    <row r="141" spans="1:7" ht="12" customHeight="1" x14ac:dyDescent="0.2">
      <c r="A141" s="33" t="s">
        <v>835</v>
      </c>
      <c r="B141" s="33" t="s">
        <v>836</v>
      </c>
      <c r="C141" s="34">
        <v>646968.99</v>
      </c>
      <c r="D141" s="34">
        <v>539547.88</v>
      </c>
      <c r="E141" s="35"/>
    </row>
    <row r="142" spans="1:7" ht="12" customHeight="1" x14ac:dyDescent="0.2">
      <c r="A142" s="33" t="s">
        <v>837</v>
      </c>
      <c r="B142" s="33" t="s">
        <v>838</v>
      </c>
      <c r="C142" s="34">
        <v>51950.86</v>
      </c>
      <c r="D142" s="34">
        <v>57752.2</v>
      </c>
      <c r="E142" s="35"/>
    </row>
    <row r="143" spans="1:7" ht="12" customHeight="1" x14ac:dyDescent="0.2">
      <c r="A143" s="33" t="s">
        <v>841</v>
      </c>
      <c r="B143" s="33" t="s">
        <v>842</v>
      </c>
      <c r="C143" s="34">
        <v>1509.8</v>
      </c>
      <c r="D143" s="34">
        <v>1373.29</v>
      </c>
      <c r="E143" s="35"/>
    </row>
    <row r="144" spans="1:7" ht="12" customHeight="1" x14ac:dyDescent="0.2">
      <c r="A144" s="33" t="s">
        <v>843</v>
      </c>
      <c r="B144" s="33" t="s">
        <v>844</v>
      </c>
      <c r="C144" s="34">
        <v>3444.48</v>
      </c>
      <c r="D144" s="34">
        <v>1762.56</v>
      </c>
      <c r="E144" s="35"/>
    </row>
    <row r="145" spans="1:5" ht="12" customHeight="1" x14ac:dyDescent="0.2">
      <c r="A145" s="33" t="s">
        <v>845</v>
      </c>
      <c r="B145" s="33" t="s">
        <v>846</v>
      </c>
      <c r="C145" s="34">
        <v>12954.71</v>
      </c>
      <c r="D145" s="34">
        <v>13723.58</v>
      </c>
      <c r="E145" s="35"/>
    </row>
    <row r="146" spans="1:5" ht="12" customHeight="1" x14ac:dyDescent="0.2">
      <c r="A146" s="33" t="s">
        <v>847</v>
      </c>
      <c r="B146" s="33" t="s">
        <v>848</v>
      </c>
      <c r="C146" s="34">
        <v>141976.78</v>
      </c>
      <c r="D146" s="34">
        <v>130671.59</v>
      </c>
      <c r="E146" s="35"/>
    </row>
    <row r="147" spans="1:5" ht="12" customHeight="1" x14ac:dyDescent="0.2">
      <c r="A147" s="33" t="s">
        <v>849</v>
      </c>
      <c r="B147" s="33" t="s">
        <v>850</v>
      </c>
      <c r="C147" s="34">
        <v>35661.699999999997</v>
      </c>
      <c r="D147" s="34">
        <v>23652.99</v>
      </c>
      <c r="E147" s="35"/>
    </row>
    <row r="148" spans="1:5" ht="12" customHeight="1" x14ac:dyDescent="0.2">
      <c r="A148" s="33" t="s">
        <v>851</v>
      </c>
      <c r="B148" s="33" t="s">
        <v>852</v>
      </c>
      <c r="C148" s="34">
        <v>1659891.49</v>
      </c>
      <c r="D148" s="34">
        <v>1490834.67</v>
      </c>
      <c r="E148" s="35"/>
    </row>
    <row r="149" spans="1:5" ht="12" customHeight="1" x14ac:dyDescent="0.2">
      <c r="A149" s="33" t="s">
        <v>853</v>
      </c>
      <c r="B149" s="33" t="s">
        <v>854</v>
      </c>
      <c r="C149" s="34">
        <v>220734.37</v>
      </c>
      <c r="D149" s="34">
        <v>205443.27</v>
      </c>
      <c r="E149" s="35"/>
    </row>
    <row r="150" spans="1:5" ht="12" customHeight="1" x14ac:dyDescent="0.2">
      <c r="A150" s="33" t="s">
        <v>855</v>
      </c>
      <c r="B150" s="33" t="s">
        <v>856</v>
      </c>
      <c r="C150" s="34">
        <v>92620.17</v>
      </c>
      <c r="D150" s="34">
        <v>110320.71</v>
      </c>
      <c r="E150" s="35"/>
    </row>
    <row r="151" spans="1:5" ht="12" customHeight="1" x14ac:dyDescent="0.2">
      <c r="A151" s="33" t="s">
        <v>857</v>
      </c>
      <c r="B151" s="33" t="s">
        <v>858</v>
      </c>
      <c r="C151" s="34">
        <v>44617.25</v>
      </c>
      <c r="D151" s="34">
        <v>123.5</v>
      </c>
      <c r="E151" s="35"/>
    </row>
    <row r="152" spans="1:5" ht="12" customHeight="1" x14ac:dyDescent="0.2">
      <c r="A152" s="33" t="s">
        <v>863</v>
      </c>
      <c r="B152" s="33" t="s">
        <v>864</v>
      </c>
      <c r="C152" s="34">
        <v>450357.69</v>
      </c>
      <c r="D152" s="34">
        <v>402579.13</v>
      </c>
      <c r="E152" s="35"/>
    </row>
    <row r="153" spans="1:5" ht="12" customHeight="1" x14ac:dyDescent="0.2">
      <c r="A153" s="33" t="s">
        <v>865</v>
      </c>
      <c r="B153" s="33" t="s">
        <v>866</v>
      </c>
      <c r="C153" s="34">
        <v>266123.5</v>
      </c>
      <c r="D153" s="34">
        <v>227643.75</v>
      </c>
      <c r="E153" s="35"/>
    </row>
    <row r="154" spans="1:5" ht="12" customHeight="1" x14ac:dyDescent="0.2">
      <c r="A154" s="33" t="s">
        <v>867</v>
      </c>
      <c r="B154" s="33" t="s">
        <v>868</v>
      </c>
      <c r="C154" s="34">
        <v>362386.81</v>
      </c>
      <c r="D154" s="34">
        <v>328822.55</v>
      </c>
      <c r="E154" s="35"/>
    </row>
    <row r="155" spans="1:5" ht="12" customHeight="1" x14ac:dyDescent="0.2">
      <c r="A155" s="33" t="s">
        <v>869</v>
      </c>
      <c r="B155" s="33" t="s">
        <v>870</v>
      </c>
      <c r="C155" s="34">
        <v>1462596.31</v>
      </c>
      <c r="D155" s="34">
        <v>1307894.3</v>
      </c>
      <c r="E155" s="35"/>
    </row>
    <row r="156" spans="1:5" ht="12" customHeight="1" x14ac:dyDescent="0.2">
      <c r="A156" s="33" t="s">
        <v>871</v>
      </c>
      <c r="B156" s="33" t="s">
        <v>872</v>
      </c>
      <c r="C156" s="34">
        <v>74575.37</v>
      </c>
      <c r="D156" s="34">
        <v>83205.38</v>
      </c>
      <c r="E156" s="35"/>
    </row>
    <row r="157" spans="1:5" ht="12" customHeight="1" x14ac:dyDescent="0.2">
      <c r="A157" s="33" t="s">
        <v>873</v>
      </c>
      <c r="B157" s="33" t="s">
        <v>874</v>
      </c>
      <c r="C157" s="34">
        <v>14606.9</v>
      </c>
      <c r="D157" s="34">
        <v>6847.85</v>
      </c>
      <c r="E157" s="35"/>
    </row>
    <row r="158" spans="1:5" ht="12" customHeight="1" x14ac:dyDescent="0.2">
      <c r="A158" s="33" t="s">
        <v>875</v>
      </c>
      <c r="B158" s="33" t="s">
        <v>876</v>
      </c>
      <c r="C158" s="34">
        <v>101983.53</v>
      </c>
      <c r="D158" s="34">
        <v>106645.15</v>
      </c>
      <c r="E158" s="35"/>
    </row>
    <row r="159" spans="1:5" ht="12" customHeight="1" x14ac:dyDescent="0.2">
      <c r="A159" s="33" t="s">
        <v>877</v>
      </c>
      <c r="B159" s="33" t="s">
        <v>878</v>
      </c>
      <c r="C159" s="34">
        <v>189099.03</v>
      </c>
      <c r="D159" s="34">
        <v>256432.06</v>
      </c>
      <c r="E159" s="35"/>
    </row>
    <row r="160" spans="1:5" ht="12" customHeight="1" x14ac:dyDescent="0.2">
      <c r="A160" s="33" t="s">
        <v>879</v>
      </c>
      <c r="B160" s="33" t="s">
        <v>880</v>
      </c>
      <c r="C160" s="34">
        <v>88291.89</v>
      </c>
      <c r="D160" s="34">
        <v>79852.679999999993</v>
      </c>
      <c r="E160" s="35"/>
    </row>
    <row r="161" spans="1:7" ht="12" customHeight="1" x14ac:dyDescent="0.2">
      <c r="A161" s="33" t="s">
        <v>881</v>
      </c>
      <c r="B161" s="33" t="s">
        <v>882</v>
      </c>
      <c r="C161" s="34">
        <v>19727.439999999999</v>
      </c>
      <c r="D161" s="34">
        <v>24346.5</v>
      </c>
      <c r="E161" s="35"/>
    </row>
    <row r="162" spans="1:7" ht="12" customHeight="1" x14ac:dyDescent="0.2">
      <c r="A162" s="33" t="s">
        <v>1036</v>
      </c>
      <c r="B162" s="33" t="s">
        <v>1037</v>
      </c>
      <c r="C162" s="34">
        <v>0</v>
      </c>
      <c r="D162" s="34">
        <v>1111</v>
      </c>
      <c r="E162" s="35"/>
    </row>
    <row r="163" spans="1:7" ht="12" customHeight="1" x14ac:dyDescent="0.2">
      <c r="A163" s="33" t="s">
        <v>883</v>
      </c>
      <c r="B163" s="33" t="s">
        <v>884</v>
      </c>
      <c r="C163" s="34">
        <v>5217.09</v>
      </c>
      <c r="D163" s="34">
        <v>3876.33</v>
      </c>
      <c r="E163" s="35"/>
    </row>
    <row r="164" spans="1:7" ht="12" customHeight="1" x14ac:dyDescent="0.2">
      <c r="A164" s="33" t="s">
        <v>885</v>
      </c>
      <c r="B164" s="33" t="s">
        <v>886</v>
      </c>
      <c r="C164" s="34">
        <v>137515.54</v>
      </c>
      <c r="D164" s="34">
        <v>146384.48000000001</v>
      </c>
      <c r="E164" s="35"/>
    </row>
    <row r="165" spans="1:7" ht="12" customHeight="1" x14ac:dyDescent="0.2">
      <c r="A165" s="33" t="s">
        <v>887</v>
      </c>
      <c r="B165" s="33" t="s">
        <v>888</v>
      </c>
      <c r="C165" s="34">
        <v>20251</v>
      </c>
      <c r="D165" s="34">
        <v>20420.12</v>
      </c>
      <c r="E165" s="35"/>
    </row>
    <row r="166" spans="1:7" ht="12" customHeight="1" x14ac:dyDescent="0.2">
      <c r="A166" s="33" t="s">
        <v>889</v>
      </c>
      <c r="B166" s="33" t="s">
        <v>890</v>
      </c>
      <c r="C166" s="34">
        <v>24839.52</v>
      </c>
      <c r="D166" s="34">
        <v>16355.62</v>
      </c>
      <c r="E166" s="35"/>
    </row>
    <row r="167" spans="1:7" ht="12" customHeight="1" x14ac:dyDescent="0.2">
      <c r="A167" s="33" t="s">
        <v>891</v>
      </c>
      <c r="B167" s="33" t="s">
        <v>892</v>
      </c>
      <c r="C167" s="34">
        <v>48250.55</v>
      </c>
      <c r="D167" s="34">
        <v>47133.71</v>
      </c>
      <c r="E167" s="35"/>
    </row>
    <row r="168" spans="1:7" ht="12" customHeight="1" x14ac:dyDescent="0.2">
      <c r="A168" s="33" t="s">
        <v>893</v>
      </c>
      <c r="B168" s="33" t="s">
        <v>894</v>
      </c>
      <c r="C168" s="34">
        <v>16120.86</v>
      </c>
      <c r="D168" s="34">
        <v>12627.26</v>
      </c>
      <c r="E168" s="35"/>
    </row>
    <row r="169" spans="1:7" ht="12" customHeight="1" x14ac:dyDescent="0.2">
      <c r="A169" s="33" t="s">
        <v>895</v>
      </c>
      <c r="B169" s="33" t="s">
        <v>896</v>
      </c>
      <c r="C169" s="34">
        <v>13676.5</v>
      </c>
      <c r="D169" s="34">
        <v>13256.25</v>
      </c>
      <c r="E169" s="37"/>
    </row>
    <row r="170" spans="1:7" ht="12" customHeight="1" x14ac:dyDescent="0.2">
      <c r="A170" s="33" t="s">
        <v>897</v>
      </c>
      <c r="B170" s="33" t="s">
        <v>898</v>
      </c>
      <c r="C170" s="34">
        <v>100551.7</v>
      </c>
      <c r="D170" s="34">
        <v>113333.43</v>
      </c>
      <c r="E170" s="35"/>
    </row>
    <row r="171" spans="1:7" ht="12" customHeight="1" x14ac:dyDescent="0.2">
      <c r="A171" s="33" t="s">
        <v>899</v>
      </c>
      <c r="B171" s="33" t="s">
        <v>900</v>
      </c>
      <c r="C171" s="36">
        <v>79300.5</v>
      </c>
      <c r="D171" s="36">
        <v>81652.320000000007</v>
      </c>
      <c r="E171" s="35"/>
    </row>
    <row r="172" spans="1:7" ht="12" customHeight="1" x14ac:dyDescent="0.2">
      <c r="A172" s="33"/>
      <c r="B172" s="38" t="s">
        <v>1015</v>
      </c>
      <c r="C172" s="39">
        <f>SUBTOTAL(9,C141:C171)</f>
        <v>6387802.330000001</v>
      </c>
      <c r="D172" s="39">
        <f>SUBTOTAL(9,D141:D171)</f>
        <v>5855626.1099999994</v>
      </c>
      <c r="E172" s="35"/>
      <c r="F172" s="34">
        <v>-6387802.3300000001</v>
      </c>
      <c r="G172" s="34">
        <v>-5855626.1100000003</v>
      </c>
    </row>
    <row r="173" spans="1:7" ht="12" customHeight="1" x14ac:dyDescent="0.2">
      <c r="A173" s="33" t="s">
        <v>859</v>
      </c>
      <c r="B173" s="33" t="s">
        <v>860</v>
      </c>
      <c r="C173" s="34">
        <v>0</v>
      </c>
      <c r="D173" s="34">
        <v>2.5</v>
      </c>
      <c r="E173" s="35"/>
    </row>
    <row r="174" spans="1:7" ht="12" customHeight="1" x14ac:dyDescent="0.2">
      <c r="A174" s="33" t="s">
        <v>861</v>
      </c>
      <c r="B174" s="33" t="s">
        <v>862</v>
      </c>
      <c r="C174" s="34">
        <v>124454.41</v>
      </c>
      <c r="D174" s="34">
        <v>256436.21</v>
      </c>
      <c r="E174" s="35"/>
    </row>
    <row r="175" spans="1:7" ht="12" customHeight="1" x14ac:dyDescent="0.2">
      <c r="A175" s="33"/>
      <c r="B175" s="38" t="s">
        <v>1015</v>
      </c>
      <c r="C175" s="39">
        <f>SUBTOTAL(9,C173:C174)</f>
        <v>124454.41</v>
      </c>
      <c r="D175" s="39">
        <f>SUBTOTAL(9,D173:D174)</f>
        <v>256438.71</v>
      </c>
      <c r="E175" s="35"/>
    </row>
    <row r="176" spans="1:7" ht="12" customHeight="1" x14ac:dyDescent="0.2">
      <c r="A176" s="33" t="s">
        <v>197</v>
      </c>
      <c r="B176" s="38" t="s">
        <v>1038</v>
      </c>
      <c r="C176" s="39">
        <f>SUBTOTAL(9,C141:C175)</f>
        <v>6512256.7400000012</v>
      </c>
      <c r="D176" s="39">
        <f>SUBTOTAL(9,D141:D175)</f>
        <v>6112064.8199999994</v>
      </c>
      <c r="E176" s="35"/>
    </row>
    <row r="177" spans="1:6" ht="12" customHeight="1" x14ac:dyDescent="0.35">
      <c r="A177" s="33"/>
      <c r="B177" s="33"/>
      <c r="C177" s="34"/>
      <c r="D177" s="34"/>
      <c r="E177" s="35"/>
      <c r="F177" s="43">
        <v>2018</v>
      </c>
    </row>
    <row r="178" spans="1:6" ht="12" customHeight="1" x14ac:dyDescent="0.2">
      <c r="A178" s="33" t="s">
        <v>198</v>
      </c>
      <c r="B178" s="33" t="s">
        <v>1039</v>
      </c>
      <c r="C178" s="34"/>
      <c r="D178" s="34"/>
      <c r="E178" s="35"/>
    </row>
    <row r="179" spans="1:6" ht="12" customHeight="1" x14ac:dyDescent="0.2">
      <c r="A179" s="33" t="s">
        <v>915</v>
      </c>
      <c r="B179" s="33" t="s">
        <v>916</v>
      </c>
      <c r="C179" s="34">
        <v>87700</v>
      </c>
      <c r="D179" s="34">
        <v>124331.9</v>
      </c>
      <c r="E179" s="35"/>
    </row>
    <row r="180" spans="1:6" ht="12" customHeight="1" x14ac:dyDescent="0.2">
      <c r="A180" s="33" t="s">
        <v>917</v>
      </c>
      <c r="B180" s="33" t="s">
        <v>918</v>
      </c>
      <c r="C180" s="34">
        <v>560327.52</v>
      </c>
      <c r="D180" s="34">
        <v>533838.06000000006</v>
      </c>
      <c r="E180" s="35"/>
    </row>
    <row r="181" spans="1:6" ht="12" customHeight="1" x14ac:dyDescent="0.2">
      <c r="A181" s="33" t="s">
        <v>919</v>
      </c>
      <c r="B181" s="33" t="s">
        <v>920</v>
      </c>
      <c r="C181" s="34">
        <v>258327.21</v>
      </c>
      <c r="D181" s="34">
        <v>262788.67</v>
      </c>
      <c r="E181" s="35"/>
    </row>
    <row r="182" spans="1:6" ht="12" customHeight="1" x14ac:dyDescent="0.2">
      <c r="A182" s="33" t="s">
        <v>921</v>
      </c>
      <c r="B182" s="33" t="s">
        <v>922</v>
      </c>
      <c r="C182" s="34">
        <v>631396.94999999995</v>
      </c>
      <c r="D182" s="34">
        <v>587138.03</v>
      </c>
      <c r="E182" s="35"/>
    </row>
    <row r="183" spans="1:6" ht="12" customHeight="1" x14ac:dyDescent="0.2">
      <c r="A183" s="33" t="s">
        <v>923</v>
      </c>
      <c r="B183" s="33" t="s">
        <v>924</v>
      </c>
      <c r="C183" s="34">
        <v>133095.10999999999</v>
      </c>
      <c r="D183" s="34">
        <v>99776.39</v>
      </c>
      <c r="E183" s="35"/>
    </row>
    <row r="184" spans="1:6" ht="12" customHeight="1" x14ac:dyDescent="0.2">
      <c r="A184" s="33" t="s">
        <v>927</v>
      </c>
      <c r="B184" s="33" t="s">
        <v>928</v>
      </c>
      <c r="C184" s="34">
        <v>72819.97</v>
      </c>
      <c r="D184" s="34">
        <v>72820.03</v>
      </c>
      <c r="F184" s="44" t="e">
        <f>+#REF!</f>
        <v>#REF!</v>
      </c>
    </row>
    <row r="185" spans="1:6" ht="12" customHeight="1" x14ac:dyDescent="0.2">
      <c r="A185" s="33" t="s">
        <v>929</v>
      </c>
      <c r="B185" s="33" t="s">
        <v>930</v>
      </c>
      <c r="C185" s="34">
        <v>866952.77</v>
      </c>
      <c r="D185" s="34">
        <v>567505.73</v>
      </c>
      <c r="E185" s="35"/>
      <c r="F185" s="44" t="e">
        <f>+#REF!</f>
        <v>#REF!</v>
      </c>
    </row>
    <row r="186" spans="1:6" ht="12" customHeight="1" x14ac:dyDescent="0.2">
      <c r="A186" s="33" t="s">
        <v>931</v>
      </c>
      <c r="B186" s="33" t="s">
        <v>932</v>
      </c>
      <c r="C186" s="34">
        <v>169520.04</v>
      </c>
      <c r="D186" s="34">
        <v>158080.38</v>
      </c>
      <c r="E186" s="35"/>
    </row>
    <row r="187" spans="1:6" ht="12" customHeight="1" x14ac:dyDescent="0.2">
      <c r="A187" s="33" t="s">
        <v>933</v>
      </c>
      <c r="B187" s="33" t="s">
        <v>934</v>
      </c>
      <c r="C187" s="34">
        <v>283958.88</v>
      </c>
      <c r="D187" s="34">
        <v>417539.34</v>
      </c>
      <c r="E187" s="35"/>
    </row>
    <row r="188" spans="1:6" ht="12" customHeight="1" x14ac:dyDescent="0.2">
      <c r="A188" s="33" t="s">
        <v>935</v>
      </c>
      <c r="B188" s="33" t="s">
        <v>936</v>
      </c>
      <c r="C188" s="34">
        <v>103746.08</v>
      </c>
      <c r="D188" s="34">
        <v>47068.38</v>
      </c>
      <c r="E188" s="35"/>
    </row>
    <row r="189" spans="1:6" ht="12" customHeight="1" x14ac:dyDescent="0.2">
      <c r="A189" s="33" t="s">
        <v>937</v>
      </c>
      <c r="B189" s="33" t="s">
        <v>938</v>
      </c>
      <c r="C189" s="34">
        <v>59841.2</v>
      </c>
      <c r="D189" s="34">
        <v>47355.14</v>
      </c>
      <c r="E189" s="35"/>
    </row>
    <row r="190" spans="1:6" ht="12" customHeight="1" x14ac:dyDescent="0.2">
      <c r="A190" s="33" t="s">
        <v>939</v>
      </c>
      <c r="B190" s="33" t="s">
        <v>940</v>
      </c>
      <c r="C190" s="34">
        <v>800375.73</v>
      </c>
      <c r="D190" s="34">
        <v>780549.04</v>
      </c>
      <c r="E190" s="35"/>
    </row>
    <row r="191" spans="1:6" ht="12" customHeight="1" x14ac:dyDescent="0.2">
      <c r="A191" s="33" t="s">
        <v>941</v>
      </c>
      <c r="B191" s="33" t="s">
        <v>942</v>
      </c>
      <c r="C191" s="34">
        <v>-800375.73</v>
      </c>
      <c r="D191" s="34">
        <v>-780549.04</v>
      </c>
      <c r="E191" s="37"/>
    </row>
    <row r="192" spans="1:6" ht="12" customHeight="1" x14ac:dyDescent="0.2">
      <c r="A192" s="33" t="s">
        <v>943</v>
      </c>
      <c r="B192" s="33" t="s">
        <v>944</v>
      </c>
      <c r="C192" s="34">
        <v>424274.07</v>
      </c>
      <c r="D192" s="34">
        <v>248697.22</v>
      </c>
      <c r="E192" s="35"/>
    </row>
    <row r="193" spans="1:7" ht="12" customHeight="1" x14ac:dyDescent="0.2">
      <c r="A193" s="33" t="s">
        <v>945</v>
      </c>
      <c r="B193" s="33" t="s">
        <v>946</v>
      </c>
      <c r="C193" s="36">
        <v>-424274.07</v>
      </c>
      <c r="D193" s="36">
        <v>-248697.22</v>
      </c>
      <c r="E193" s="35"/>
    </row>
    <row r="194" spans="1:7" ht="12" customHeight="1" x14ac:dyDescent="0.2">
      <c r="A194" s="33"/>
      <c r="B194" s="38" t="s">
        <v>1040</v>
      </c>
      <c r="C194" s="39">
        <f>SUBTOTAL(9,C179:C193)</f>
        <v>3227685.7300000004</v>
      </c>
      <c r="D194" s="39">
        <f>SUBTOTAL(9,D179:D193)</f>
        <v>2918242.05</v>
      </c>
      <c r="E194" s="35"/>
      <c r="F194" s="34">
        <v>-3227685.73</v>
      </c>
      <c r="G194" s="34">
        <v>-2918242.05</v>
      </c>
    </row>
    <row r="195" spans="1:7" ht="12" customHeight="1" x14ac:dyDescent="0.2">
      <c r="A195" s="33" t="s">
        <v>1041</v>
      </c>
      <c r="B195" s="33" t="s">
        <v>1042</v>
      </c>
      <c r="C195" s="34">
        <v>0</v>
      </c>
      <c r="D195" s="34">
        <v>224029.34</v>
      </c>
      <c r="E195" s="35"/>
    </row>
    <row r="196" spans="1:7" ht="12" customHeight="1" x14ac:dyDescent="0.2">
      <c r="A196" s="33" t="s">
        <v>251</v>
      </c>
      <c r="B196" s="38" t="s">
        <v>1043</v>
      </c>
      <c r="C196" s="39">
        <f>SUBTOTAL(9,C179:C195)</f>
        <v>3227685.7300000004</v>
      </c>
      <c r="D196" s="39">
        <f t="shared" ref="D196" si="0">SUBTOTAL(9,D179:D195)</f>
        <v>3142271.3899999997</v>
      </c>
      <c r="E196" s="39"/>
    </row>
    <row r="197" spans="1:7" ht="12" customHeight="1" x14ac:dyDescent="0.2">
      <c r="A197" s="33"/>
      <c r="B197" s="33"/>
      <c r="C197" s="34"/>
      <c r="D197" s="34"/>
      <c r="E197" s="35"/>
    </row>
    <row r="198" spans="1:7" ht="12" customHeight="1" x14ac:dyDescent="0.2">
      <c r="A198" s="33" t="s">
        <v>252</v>
      </c>
      <c r="B198" s="33" t="s">
        <v>1044</v>
      </c>
      <c r="C198" s="34"/>
      <c r="D198" s="34"/>
      <c r="E198" s="35"/>
    </row>
    <row r="199" spans="1:7" ht="12" customHeight="1" x14ac:dyDescent="0.2">
      <c r="A199" s="33" t="s">
        <v>950</v>
      </c>
      <c r="B199" s="33" t="s">
        <v>951</v>
      </c>
      <c r="C199" s="34">
        <v>17948.84</v>
      </c>
      <c r="D199" s="34">
        <v>12291.6</v>
      </c>
      <c r="E199" s="35"/>
    </row>
    <row r="200" spans="1:7" ht="12" customHeight="1" x14ac:dyDescent="0.2">
      <c r="A200" s="33" t="s">
        <v>952</v>
      </c>
      <c r="B200" s="33" t="s">
        <v>953</v>
      </c>
      <c r="C200" s="34">
        <v>787560</v>
      </c>
      <c r="D200" s="34">
        <v>729660.61</v>
      </c>
      <c r="E200" s="35"/>
    </row>
    <row r="201" spans="1:7" ht="12" customHeight="1" x14ac:dyDescent="0.2">
      <c r="A201" s="33" t="s">
        <v>954</v>
      </c>
      <c r="B201" s="33" t="s">
        <v>955</v>
      </c>
      <c r="C201" s="34">
        <v>633107.85</v>
      </c>
      <c r="D201" s="34">
        <v>562823.15</v>
      </c>
      <c r="E201" s="35"/>
    </row>
    <row r="202" spans="1:7" ht="12" customHeight="1" x14ac:dyDescent="0.2">
      <c r="A202" s="33" t="s">
        <v>956</v>
      </c>
      <c r="B202" s="33" t="s">
        <v>957</v>
      </c>
      <c r="C202" s="34">
        <v>753579.83</v>
      </c>
      <c r="D202" s="34">
        <v>742840.01</v>
      </c>
      <c r="E202" s="35"/>
    </row>
    <row r="203" spans="1:7" ht="12" customHeight="1" x14ac:dyDescent="0.2">
      <c r="A203" s="33" t="s">
        <v>958</v>
      </c>
      <c r="B203" s="33" t="s">
        <v>959</v>
      </c>
      <c r="C203" s="34">
        <v>2309329.16</v>
      </c>
      <c r="D203" s="34">
        <v>2163639.15</v>
      </c>
      <c r="E203" s="35"/>
    </row>
    <row r="204" spans="1:7" ht="12" customHeight="1" x14ac:dyDescent="0.2">
      <c r="A204" s="33" t="s">
        <v>960</v>
      </c>
      <c r="B204" s="33" t="s">
        <v>961</v>
      </c>
      <c r="C204" s="34">
        <v>1343492.74</v>
      </c>
      <c r="D204" s="34">
        <v>1079787.04</v>
      </c>
      <c r="E204" s="35"/>
    </row>
    <row r="205" spans="1:7" ht="12" customHeight="1" x14ac:dyDescent="0.2">
      <c r="A205" s="33" t="s">
        <v>962</v>
      </c>
      <c r="B205" s="33" t="s">
        <v>963</v>
      </c>
      <c r="C205" s="34">
        <v>183899.74</v>
      </c>
      <c r="D205" s="34">
        <v>102539.45</v>
      </c>
      <c r="E205" s="35"/>
    </row>
    <row r="206" spans="1:7" ht="12" customHeight="1" x14ac:dyDescent="0.2">
      <c r="A206" s="33" t="s">
        <v>1045</v>
      </c>
      <c r="B206" s="33" t="s">
        <v>1046</v>
      </c>
      <c r="C206" s="34">
        <v>0</v>
      </c>
      <c r="D206" s="34">
        <v>822.3</v>
      </c>
      <c r="E206" s="35"/>
    </row>
    <row r="207" spans="1:7" ht="12" customHeight="1" x14ac:dyDescent="0.2">
      <c r="A207" s="33" t="s">
        <v>964</v>
      </c>
      <c r="B207" s="33" t="s">
        <v>965</v>
      </c>
      <c r="C207" s="34">
        <v>849161.44</v>
      </c>
      <c r="D207" s="34">
        <v>881105.2</v>
      </c>
      <c r="E207" s="35"/>
    </row>
    <row r="208" spans="1:7" ht="12" customHeight="1" x14ac:dyDescent="0.2">
      <c r="A208" s="33" t="s">
        <v>970</v>
      </c>
      <c r="B208" s="33" t="s">
        <v>971</v>
      </c>
      <c r="C208" s="34">
        <v>777410.94</v>
      </c>
      <c r="D208" s="34">
        <v>795920.77</v>
      </c>
      <c r="E208" s="35"/>
    </row>
    <row r="209" spans="1:7" ht="12" customHeight="1" x14ac:dyDescent="0.2">
      <c r="A209" s="33" t="s">
        <v>972</v>
      </c>
      <c r="B209" s="33" t="s">
        <v>973</v>
      </c>
      <c r="C209" s="34">
        <v>140562.25</v>
      </c>
      <c r="D209" s="34">
        <v>154146.74</v>
      </c>
      <c r="E209" s="35"/>
    </row>
    <row r="210" spans="1:7" ht="12" customHeight="1" x14ac:dyDescent="0.2">
      <c r="A210" s="33" t="s">
        <v>974</v>
      </c>
      <c r="B210" s="33" t="s">
        <v>975</v>
      </c>
      <c r="C210" s="34">
        <v>1119509.48</v>
      </c>
      <c r="D210" s="34">
        <v>968592.95</v>
      </c>
      <c r="E210" s="35"/>
    </row>
    <row r="211" spans="1:7" ht="12" customHeight="1" x14ac:dyDescent="0.2">
      <c r="A211" s="33" t="s">
        <v>976</v>
      </c>
      <c r="B211" s="33" t="s">
        <v>977</v>
      </c>
      <c r="C211" s="34">
        <v>143459.54999999999</v>
      </c>
      <c r="D211" s="34">
        <v>139870.91</v>
      </c>
      <c r="E211" s="37"/>
    </row>
    <row r="212" spans="1:7" ht="12" customHeight="1" x14ac:dyDescent="0.2">
      <c r="A212" s="33" t="s">
        <v>978</v>
      </c>
      <c r="B212" s="33" t="s">
        <v>979</v>
      </c>
      <c r="C212" s="34">
        <v>382235.32</v>
      </c>
      <c r="D212" s="34">
        <v>392571.61</v>
      </c>
      <c r="E212" s="35"/>
    </row>
    <row r="213" spans="1:7" ht="12" customHeight="1" x14ac:dyDescent="0.2">
      <c r="A213" s="33" t="s">
        <v>980</v>
      </c>
      <c r="B213" s="33" t="s">
        <v>981</v>
      </c>
      <c r="C213" s="34">
        <v>271998.14</v>
      </c>
      <c r="D213" s="34">
        <v>270670.42</v>
      </c>
      <c r="E213" s="35"/>
    </row>
    <row r="214" spans="1:7" ht="12" customHeight="1" x14ac:dyDescent="0.2">
      <c r="A214" s="33" t="s">
        <v>982</v>
      </c>
      <c r="B214" s="33" t="s">
        <v>983</v>
      </c>
      <c r="C214" s="34">
        <v>110826.3</v>
      </c>
      <c r="D214" s="34">
        <v>110309.75</v>
      </c>
      <c r="E214" s="35"/>
    </row>
    <row r="215" spans="1:7" ht="12" customHeight="1" x14ac:dyDescent="0.2">
      <c r="A215" s="33" t="s">
        <v>984</v>
      </c>
      <c r="B215" s="33" t="s">
        <v>985</v>
      </c>
      <c r="C215" s="34">
        <v>505808.87</v>
      </c>
      <c r="D215" s="34">
        <v>288888.71999999997</v>
      </c>
      <c r="E215" s="35"/>
    </row>
    <row r="216" spans="1:7" ht="12" customHeight="1" x14ac:dyDescent="0.2">
      <c r="A216" s="33" t="s">
        <v>986</v>
      </c>
      <c r="B216" s="33" t="s">
        <v>987</v>
      </c>
      <c r="C216" s="34">
        <v>274106.51</v>
      </c>
      <c r="D216" s="34">
        <v>267021.42</v>
      </c>
      <c r="E216" s="37"/>
    </row>
    <row r="217" spans="1:7" ht="12" customHeight="1" x14ac:dyDescent="0.2">
      <c r="A217" s="33" t="s">
        <v>988</v>
      </c>
      <c r="B217" s="33" t="s">
        <v>989</v>
      </c>
      <c r="C217" s="36">
        <v>338614.12</v>
      </c>
      <c r="D217" s="36">
        <v>136693.84</v>
      </c>
      <c r="E217" s="35"/>
    </row>
    <row r="218" spans="1:7" ht="12" customHeight="1" x14ac:dyDescent="0.2">
      <c r="A218" s="40" t="s">
        <v>260</v>
      </c>
      <c r="B218" s="40" t="s">
        <v>1044</v>
      </c>
      <c r="C218" s="39">
        <f>SUBTOTAL(9,C199:C217)</f>
        <v>10942611.08</v>
      </c>
      <c r="D218" s="39">
        <f>SUBTOTAL(9,D199:D217)</f>
        <v>9800195.6400000006</v>
      </c>
      <c r="E218" s="35"/>
      <c r="F218" s="34">
        <v>-10942611.08</v>
      </c>
      <c r="G218" s="34">
        <v>-9800195.6400000006</v>
      </c>
    </row>
    <row r="219" spans="1:7" ht="12" customHeight="1" x14ac:dyDescent="0.2">
      <c r="A219" s="33"/>
      <c r="B219" s="33"/>
      <c r="C219" s="34"/>
      <c r="D219" s="34"/>
      <c r="E219" s="35"/>
    </row>
    <row r="220" spans="1:7" ht="12" customHeight="1" x14ac:dyDescent="0.2">
      <c r="A220" s="32"/>
      <c r="B220" s="32"/>
      <c r="C220" s="32"/>
      <c r="D220" s="32"/>
      <c r="E220" s="35"/>
    </row>
    <row r="221" spans="1:7" ht="12" customHeight="1" x14ac:dyDescent="0.2">
      <c r="A221" s="33"/>
      <c r="B221" s="33"/>
      <c r="C221" s="34"/>
      <c r="D221" s="34"/>
      <c r="E221" s="35"/>
    </row>
    <row r="222" spans="1:7" ht="12" customHeight="1" x14ac:dyDescent="0.2">
      <c r="A222" s="33" t="s">
        <v>1047</v>
      </c>
      <c r="B222" s="33" t="s">
        <v>992</v>
      </c>
      <c r="C222" s="34"/>
      <c r="D222" s="34"/>
      <c r="E222" s="35"/>
    </row>
    <row r="223" spans="1:7" ht="12" customHeight="1" x14ac:dyDescent="0.2">
      <c r="A223" s="33" t="s">
        <v>993</v>
      </c>
      <c r="B223" s="33" t="s">
        <v>994</v>
      </c>
      <c r="C223" s="34">
        <v>787298.69</v>
      </c>
      <c r="D223" s="34">
        <v>1521834.35</v>
      </c>
      <c r="E223" s="35"/>
    </row>
    <row r="224" spans="1:7" ht="12" customHeight="1" x14ac:dyDescent="0.2">
      <c r="A224" s="33" t="s">
        <v>995</v>
      </c>
      <c r="B224" s="33" t="s">
        <v>996</v>
      </c>
      <c r="C224" s="34">
        <v>236151.5</v>
      </c>
      <c r="D224" s="34">
        <v>426028.42</v>
      </c>
      <c r="E224" s="37"/>
    </row>
    <row r="225" spans="1:7" ht="12" customHeight="1" x14ac:dyDescent="0.2">
      <c r="A225" s="33" t="s">
        <v>1048</v>
      </c>
      <c r="B225" s="33" t="s">
        <v>1049</v>
      </c>
      <c r="C225" s="34">
        <v>0</v>
      </c>
      <c r="D225" s="34">
        <v>107968.75</v>
      </c>
      <c r="E225" s="35"/>
    </row>
    <row r="226" spans="1:7" ht="12" customHeight="1" x14ac:dyDescent="0.2">
      <c r="A226" s="33" t="s">
        <v>997</v>
      </c>
      <c r="B226" s="33" t="s">
        <v>998</v>
      </c>
      <c r="C226" s="34">
        <v>0</v>
      </c>
      <c r="D226" s="34">
        <v>3499069.97</v>
      </c>
      <c r="E226" s="37"/>
    </row>
    <row r="227" spans="1:7" ht="12" customHeight="1" x14ac:dyDescent="0.2">
      <c r="A227" s="33" t="s">
        <v>1050</v>
      </c>
      <c r="B227" s="33" t="s">
        <v>1051</v>
      </c>
      <c r="C227" s="34">
        <v>0</v>
      </c>
      <c r="D227" s="34">
        <v>502687</v>
      </c>
      <c r="E227" s="35"/>
    </row>
    <row r="228" spans="1:7" ht="12" customHeight="1" x14ac:dyDescent="0.2">
      <c r="A228" s="33" t="s">
        <v>1052</v>
      </c>
      <c r="B228" s="33" t="s">
        <v>1053</v>
      </c>
      <c r="C228" s="34">
        <v>0</v>
      </c>
      <c r="D228" s="34">
        <v>528111.55000000005</v>
      </c>
      <c r="E228" s="35"/>
    </row>
    <row r="229" spans="1:7" ht="12" customHeight="1" x14ac:dyDescent="0.35">
      <c r="A229" s="33" t="s">
        <v>999</v>
      </c>
      <c r="B229" s="33" t="s">
        <v>1000</v>
      </c>
      <c r="C229" s="34">
        <v>20377.13</v>
      </c>
      <c r="D229" s="34">
        <v>0</v>
      </c>
      <c r="E229" s="45"/>
    </row>
    <row r="230" spans="1:7" ht="12" customHeight="1" x14ac:dyDescent="0.2">
      <c r="A230" s="33" t="s">
        <v>1001</v>
      </c>
      <c r="B230" s="33" t="s">
        <v>1002</v>
      </c>
      <c r="C230" s="36">
        <v>133252.73000000001</v>
      </c>
      <c r="D230" s="36">
        <v>288128.78000000003</v>
      </c>
    </row>
    <row r="231" spans="1:7" ht="12" customHeight="1" x14ac:dyDescent="0.2">
      <c r="A231" s="33" t="s">
        <v>1054</v>
      </c>
      <c r="B231" s="38" t="s">
        <v>1055</v>
      </c>
      <c r="C231" s="39">
        <f>SUBTOTAL(9,C223:C230)</f>
        <v>1177080.05</v>
      </c>
      <c r="D231" s="39">
        <f>SUBTOTAL(9,D223:D230)</f>
        <v>6873828.8200000003</v>
      </c>
      <c r="F231" s="36">
        <v>-1177080.05</v>
      </c>
      <c r="G231" s="36">
        <v>-6873828.8200000003</v>
      </c>
    </row>
    <row r="232" spans="1:7" ht="12" customHeight="1" x14ac:dyDescent="0.2">
      <c r="A232" s="33"/>
      <c r="B232" s="33"/>
      <c r="C232" s="34"/>
      <c r="D232" s="34"/>
    </row>
    <row r="233" spans="1:7" ht="12" customHeight="1" x14ac:dyDescent="0.2">
      <c r="A233" s="33"/>
      <c r="B233" s="33"/>
      <c r="C233" s="39">
        <f>SUBTOTAL(9,C4:C232)</f>
        <v>98437366.779999986</v>
      </c>
      <c r="D233" s="39">
        <f>SUBTOTAL(9,D4:D232)</f>
        <v>98099972.340000004</v>
      </c>
    </row>
    <row r="234" spans="1:7" ht="12" customHeight="1" x14ac:dyDescent="0.2">
      <c r="A234" s="33" t="s">
        <v>510</v>
      </c>
      <c r="B234" s="33"/>
      <c r="C234" s="46">
        <v>-98437366.780000001</v>
      </c>
      <c r="D234" s="46">
        <v>-98099972.340000004</v>
      </c>
    </row>
    <row r="243" spans="1:4" ht="12" customHeight="1" x14ac:dyDescent="0.2">
      <c r="A243" s="33" t="s">
        <v>273</v>
      </c>
      <c r="B243" s="33" t="s">
        <v>1056</v>
      </c>
      <c r="C243" s="34">
        <v>-10502987.15</v>
      </c>
      <c r="D243" s="34">
        <v>-13147204.300000001</v>
      </c>
    </row>
  </sheetData>
  <printOptions horizontalCentered="1"/>
  <pageMargins left="0" right="0" top="0.25" bottom="0.5" header="0.05" footer="0"/>
  <pageSetup scale="7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FY20 SUMMARY</vt:lpstr>
      <vt:lpstr>2019 &amp; 2020 exp summary</vt:lpstr>
      <vt:lpstr>revenue</vt:lpstr>
      <vt:lpstr>FY2020audit adj 3rd draft</vt:lpstr>
      <vt:lpstr>expense with minor chng in div</vt:lpstr>
      <vt:lpstr>Sheet1</vt:lpstr>
      <vt:lpstr>2019 Exp annual report 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 Thompson</dc:creator>
  <cp:lastModifiedBy>David A. Weden</cp:lastModifiedBy>
  <dcterms:created xsi:type="dcterms:W3CDTF">2021-01-25T21:14:54Z</dcterms:created>
  <dcterms:modified xsi:type="dcterms:W3CDTF">2021-01-26T17:53:17Z</dcterms:modified>
</cp:coreProperties>
</file>